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\Корпоративная ифраструктура\Закупочная Корп. инфроструктура\"/>
    </mc:Choice>
  </mc:AlternateContent>
  <bookViews>
    <workbookView xWindow="0" yWindow="0" windowWidth="19200" windowHeight="1099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2" i="1" l="1"/>
  <c r="J91" i="1"/>
  <c r="I91" i="1"/>
  <c r="J90" i="1"/>
  <c r="J88" i="1" l="1"/>
  <c r="I88" i="1"/>
  <c r="L8" i="1" l="1"/>
  <c r="M8" i="1" s="1"/>
  <c r="L9" i="1"/>
  <c r="M9" i="1" s="1"/>
  <c r="L10" i="1" l="1"/>
  <c r="L11" i="1"/>
  <c r="L12" i="1"/>
  <c r="L13" i="1"/>
  <c r="L14" i="1"/>
  <c r="L15" i="1"/>
  <c r="L16" i="1"/>
  <c r="L17" i="1"/>
  <c r="L18" i="1"/>
  <c r="L19" i="1"/>
  <c r="L20" i="1"/>
  <c r="L21" i="1"/>
  <c r="M11" i="1" l="1"/>
  <c r="M17" i="1"/>
  <c r="M15" i="1"/>
  <c r="M19" i="1"/>
  <c r="M18" i="1"/>
  <c r="M10" i="1"/>
  <c r="M20" i="1"/>
  <c r="M12" i="1"/>
  <c r="M14" i="1"/>
  <c r="M21" i="1"/>
  <c r="M16" i="1"/>
  <c r="M13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M51" i="1" l="1"/>
  <c r="M82" i="1"/>
  <c r="M58" i="1"/>
  <c r="M79" i="1"/>
  <c r="M76" i="1"/>
  <c r="M43" i="1"/>
  <c r="M84" i="1"/>
  <c r="M74" i="1"/>
  <c r="M35" i="1"/>
  <c r="M47" i="1"/>
  <c r="M31" i="1"/>
  <c r="M39" i="1"/>
  <c r="M46" i="1"/>
  <c r="M26" i="1"/>
  <c r="M66" i="1"/>
  <c r="M70" i="1"/>
  <c r="M54" i="1"/>
  <c r="M38" i="1"/>
  <c r="M62" i="1"/>
  <c r="M50" i="1"/>
  <c r="M42" i="1"/>
  <c r="M34" i="1"/>
  <c r="M22" i="1"/>
  <c r="M77" i="1"/>
  <c r="M69" i="1"/>
  <c r="M27" i="1"/>
  <c r="M67" i="1"/>
  <c r="M59" i="1"/>
  <c r="M53" i="1"/>
  <c r="M30" i="1"/>
  <c r="M63" i="1"/>
  <c r="M55" i="1"/>
  <c r="M45" i="1"/>
  <c r="M41" i="1"/>
  <c r="M75" i="1"/>
  <c r="M68" i="1"/>
  <c r="M60" i="1"/>
  <c r="M56" i="1"/>
  <c r="M48" i="1"/>
  <c r="M44" i="1"/>
  <c r="M36" i="1"/>
  <c r="M32" i="1"/>
  <c r="M29" i="1"/>
  <c r="M23" i="1"/>
  <c r="M87" i="1"/>
  <c r="M83" i="1"/>
  <c r="M73" i="1"/>
  <c r="M72" i="1"/>
  <c r="M61" i="1"/>
  <c r="M71" i="1"/>
  <c r="M80" i="1"/>
  <c r="M78" i="1"/>
  <c r="M49" i="1"/>
  <c r="M37" i="1"/>
  <c r="M33" i="1"/>
  <c r="M57" i="1"/>
  <c r="M64" i="1"/>
  <c r="M52" i="1"/>
  <c r="M40" i="1"/>
  <c r="M85" i="1"/>
  <c r="M65" i="1"/>
  <c r="M24" i="1"/>
  <c r="M28" i="1"/>
  <c r="M25" i="1"/>
  <c r="M86" i="1"/>
  <c r="M81" i="1"/>
</calcChain>
</file>

<file path=xl/sharedStrings.xml><?xml version="1.0" encoding="utf-8"?>
<sst xmlns="http://schemas.openxmlformats.org/spreadsheetml/2006/main" count="333" uniqueCount="256">
  <si>
    <t>№</t>
  </si>
  <si>
    <t>Производитель, артикул</t>
  </si>
  <si>
    <t>Наименование Товара</t>
  </si>
  <si>
    <t>Ед.</t>
  </si>
  <si>
    <t>изм</t>
  </si>
  <si>
    <t>Кол-во,</t>
  </si>
  <si>
    <t>шт.</t>
  </si>
  <si>
    <t>Внутренний угол (IEK Угол внутренний изменяемый для кабель-канала 100х40)</t>
  </si>
  <si>
    <t>шт</t>
  </si>
  <si>
    <t>Анкер забивной М16х100</t>
  </si>
  <si>
    <t>Внешний угол на кабель-канал 90*50</t>
  </si>
  <si>
    <t>Внешний угол на миниканал 32*16</t>
  </si>
  <si>
    <t>упак</t>
  </si>
  <si>
    <t>Внутренний угол на миниканал 32*16</t>
  </si>
  <si>
    <t>Заглушка на миниканал 32*16 (IEK Заглушка кабельной трассы 40х16 КМЗ (уп.4шт))</t>
  </si>
  <si>
    <t>Кабель-канал 90*50 (или IEK Кабель-канал 100х40)</t>
  </si>
  <si>
    <t>м</t>
  </si>
  <si>
    <t>Комплект соединительный КС М6х10</t>
  </si>
  <si>
    <t>компл</t>
  </si>
  <si>
    <t>Крышка на лоток с основанием 100 мм</t>
  </si>
  <si>
    <t>Лоток неперфорированный 50х100х3000</t>
  </si>
  <si>
    <t>Миниканал 32*16 (IEK 40x16)</t>
  </si>
  <si>
    <t>пластина шарнирного соединения h50</t>
  </si>
  <si>
    <t>Плоский угол на кабель-канал 90*50</t>
  </si>
  <si>
    <t>Плоский угол на миниканал 32*16 (IEK Поворот на 90 гр. 40x16 КМП (уп.4шт))</t>
  </si>
  <si>
    <t>поворот на 45 для лотка 50-100 мм</t>
  </si>
  <si>
    <t>поворот на 90 50-100 мм</t>
  </si>
  <si>
    <t>поворот на 90 вертикальный внешний для лотка 50х100 мм (40x100)</t>
  </si>
  <si>
    <t>поворот на 90 вертикальный внутренний для лотка 50х100 мм</t>
  </si>
  <si>
    <t>Скоба на стык кабель-канала 90*50 (IEK Соединитель на стык боковой высотой 40 мм)</t>
  </si>
  <si>
    <t>Стойка кабельная К1151</t>
  </si>
  <si>
    <t>Гильза термоусаживаемая</t>
  </si>
  <si>
    <t>Заглушка порта LC пластиковая</t>
  </si>
  <si>
    <t>Кабель оптический, SM48, самонес.</t>
  </si>
  <si>
    <t>Кабель оптический, SM48, кан.</t>
  </si>
  <si>
    <t>Кросс оптический стоечный КРС-24-LC,1U</t>
  </si>
  <si>
    <t>Кросс оптический стоечный КРС-48-LC,2U</t>
  </si>
  <si>
    <t>Панель съемная для оптических кроссов глухая</t>
  </si>
  <si>
    <t>Шнур оптический монтажный 1,5 м (SM-0.9-LC/UPC)</t>
  </si>
  <si>
    <t>Шнур питания с заземлением IEC 60320 C13/EU-Schuko, 10А/250В (3x1,0), дл.1,8 м.</t>
  </si>
  <si>
    <t>Кабель силовой ВВГнг-LS 3*2,5</t>
  </si>
  <si>
    <t>Провод ПВ3 1*4 ж/з (ПУГВ)</t>
  </si>
  <si>
    <t>Анкер настенный</t>
  </si>
  <si>
    <t>Промзвено</t>
  </si>
  <si>
    <t>Скоба СК-7-1А</t>
  </si>
  <si>
    <t>Узел крепления  натяжной УК-Н-01</t>
  </si>
  <si>
    <t>Узел крепления УК-П-(Ш)</t>
  </si>
  <si>
    <t>Узел крепления  поддерживающий УК-П-02</t>
  </si>
  <si>
    <t>Талреп Т-30-01</t>
  </si>
  <si>
    <t>Зажим натяжной спиральный НСО-11,2/12,5-11(8)</t>
  </si>
  <si>
    <t>Зажим поддерживающий спиральный ПСО-11,2/12,5 П-11</t>
  </si>
  <si>
    <t>Зажим шлейфовый ЗКШ3-11/14-4</t>
  </si>
  <si>
    <t>Замок для ленточного хомута</t>
  </si>
  <si>
    <t>Струбцина длинная</t>
  </si>
  <si>
    <t>Струбцина короткая</t>
  </si>
  <si>
    <t>Основание одиночной полки К1158 УТ1,5</t>
  </si>
  <si>
    <t>Перфоуголок 60х40х2000 оцинкованный</t>
  </si>
  <si>
    <t>Труба гофрированная ПВХ, d-16 мм с протяжкой легкая серая 91916</t>
  </si>
  <si>
    <t>Патч-панель 19", 24 порта RJ-45, категория 5e, Dual IDC</t>
  </si>
  <si>
    <t>Ввод кабельный универсальный</t>
  </si>
  <si>
    <t>Кассета универсальная КУ</t>
  </si>
  <si>
    <t>Крышка кассеты КУ-1</t>
  </si>
  <si>
    <t>Адаптер кроссовый LC/UPC SM d</t>
  </si>
  <si>
    <t>Органайзер кабельный горизонтальный 19", 5 колец</t>
  </si>
  <si>
    <t>Полка кабельная 354мм</t>
  </si>
  <si>
    <t>Шкаф т/к 42U (600x800) дверь стекло</t>
  </si>
  <si>
    <t>Шкаф телекоммуникационный настенный разборный 15U (600х650), дверь стекло</t>
  </si>
  <si>
    <t>Шкаф уличный всепогодный настенный 15U (600х500), передняя дверь вентилируемая</t>
  </si>
  <si>
    <t>Выключатель автоматический 1п 16А С S201 6кА (STOS201C16)</t>
  </si>
  <si>
    <t>Блок силовых розеток ЦМО стоечный 19', 8 розеток, разъем С13 БР-8П (У10-008)</t>
  </si>
  <si>
    <t>Розетка DIN с заземл.конт. РАр 10-3-ОП MRD10-16 IEK</t>
  </si>
  <si>
    <t>Щит ЩРн-П-2 IP30 пласт. белый прозр.дверь КМПн 2/2</t>
  </si>
  <si>
    <t>Изолятор нулевой шины на DIN-рейку</t>
  </si>
  <si>
    <t>Панель с DIN-рейкой на 25 автоматов</t>
  </si>
  <si>
    <t>Шина нулевая с заземлением 8х12мм 14/1 крепление по центру</t>
  </si>
  <si>
    <t>Болт анкерный с гайкой 12*150</t>
  </si>
  <si>
    <t>Болт М16*60</t>
  </si>
  <si>
    <t>Гайка М16</t>
  </si>
  <si>
    <t>Лента монтажная (уп.40м)(ед.изм. 1м.)</t>
  </si>
  <si>
    <t>Наконечник НШвИ 4-9 сер</t>
  </si>
  <si>
    <t>Наконечник ТМЛ 6-8-4</t>
  </si>
  <si>
    <t>Шайба М16 кузовная белого цвета увеличенная DIN9021</t>
  </si>
  <si>
    <t>Шпилька 16*1000</t>
  </si>
  <si>
    <t>Швеллер 8 У</t>
  </si>
  <si>
    <t>Бирка «Сегмент №1»</t>
  </si>
  <si>
    <t>Бирка «Сегмент №2»</t>
  </si>
  <si>
    <t>Бирка «Сегмент №3»</t>
  </si>
  <si>
    <t>Бирка «Сегмент №4»</t>
  </si>
  <si>
    <t>Кабель UTP cat.5e, медь</t>
  </si>
  <si>
    <t>Розетка информационная категории 5е UTP RJ-45, 2 модуля РКИ-20-00-П</t>
  </si>
  <si>
    <t>IEK Труба ПНД гофрированная д.25мм, черный, с зондом (100м)</t>
  </si>
  <si>
    <t>имп</t>
  </si>
  <si>
    <t>шифа</t>
  </si>
  <si>
    <t>наш дом</t>
  </si>
  <si>
    <t>НДС:</t>
  </si>
  <si>
    <t>Монтаж и пусконаладочные работы</t>
  </si>
  <si>
    <t>РАЗДЕЛ №1 - ТОВАР</t>
  </si>
  <si>
    <t>РАЗДЕЛ №2 - МОНТАЖ И ПУСКОНАЛАДОЧНЫЕ РАБОТЫ</t>
  </si>
  <si>
    <t>СПЕЦИФИКАЦИЯ</t>
  </si>
  <si>
    <t>Начальная (максимальная) цена за единицу Товара без учета НДС (указывается в рублях РФ)</t>
  </si>
  <si>
    <t xml:space="preserve">Сумма с учетом НДС (указывается в рублях РФ) </t>
  </si>
  <si>
    <t>CKMP10D-V-100-040-K01</t>
  </si>
  <si>
    <t>CKK10D-N-100-040-K01</t>
  </si>
  <si>
    <t>CKK10D-N-040-016-K01</t>
  </si>
  <si>
    <t>CKMP10D-V-040-016-K01</t>
  </si>
  <si>
    <t>CKMP10D-Z-040-016-K01</t>
  </si>
  <si>
    <t>CKK10-100-040-1-K01</t>
  </si>
  <si>
    <t>CLP1M-CS-6-10</t>
  </si>
  <si>
    <t>CLP1K-100-1</t>
  </si>
  <si>
    <t>CLN10-050-100-3</t>
  </si>
  <si>
    <t>CKK10-040-016-1-K01</t>
  </si>
  <si>
    <t>CLP1SH-050-M-HDZ</t>
  </si>
  <si>
    <t>CKMP10D-P-100-040-K01</t>
  </si>
  <si>
    <t>CKMP10D-P-040-016-K01</t>
  </si>
  <si>
    <t>CLP3P-050-100</t>
  </si>
  <si>
    <t>CLP2P-050-100</t>
  </si>
  <si>
    <t>CLP1N-050-100</t>
  </si>
  <si>
    <t>CLP1V-050-100</t>
  </si>
  <si>
    <t>CKK10D-S-100-040-K01</t>
  </si>
  <si>
    <t>CLW10-GEM-SK-600</t>
  </si>
  <si>
    <t>КДЗС</t>
  </si>
  <si>
    <t>FOBX-Z-LC</t>
  </si>
  <si>
    <t>ОКМС-6(2.8)Сп-48</t>
  </si>
  <si>
    <t>ОКЛмнг(А)-HF</t>
  </si>
  <si>
    <t>FOBX24-1U-000</t>
  </si>
  <si>
    <t>FOBX48-2U-000</t>
  </si>
  <si>
    <t>FOBX-P8-SC</t>
  </si>
  <si>
    <t>ШОС-0.9-LC/UPC-SM-1.5m</t>
  </si>
  <si>
    <t>PH12-8C131</t>
  </si>
  <si>
    <t>A16100</t>
  </si>
  <si>
    <t>ПР-7</t>
  </si>
  <si>
    <t>СК-7-1А</t>
  </si>
  <si>
    <t>УК-Н-01</t>
  </si>
  <si>
    <t>УК-П-(Ш)</t>
  </si>
  <si>
    <t>УК-П-02</t>
  </si>
  <si>
    <t>Т-30-01</t>
  </si>
  <si>
    <t>НСО-11,2/12,5-11(8)</t>
  </si>
  <si>
    <t>ПСО-11,2/12,5 П-11</t>
  </si>
  <si>
    <t>ЗКШ3-11/14-4</t>
  </si>
  <si>
    <t>СН-02</t>
  </si>
  <si>
    <t>СН-01</t>
  </si>
  <si>
    <t>К1158 УТ1,5</t>
  </si>
  <si>
    <t>К242</t>
  </si>
  <si>
    <t>CTG20-16-K41-025I</t>
  </si>
  <si>
    <t>PP24-1UC5EU-D05</t>
  </si>
  <si>
    <t>ВКУ</t>
  </si>
  <si>
    <t>FOSK-32</t>
  </si>
  <si>
    <t>FOSK-K</t>
  </si>
  <si>
    <t>FC1-LCULCU2C-SM</t>
  </si>
  <si>
    <t>ЦМО ГКО-4</t>
  </si>
  <si>
    <t>ЦМО К1162</t>
  </si>
  <si>
    <t>LW35-15U66-GF</t>
  </si>
  <si>
    <t>ЦМО ШРН-М-15.650</t>
  </si>
  <si>
    <t>ЦМО ШТВ-Н-15.6.5-4ААА</t>
  </si>
  <si>
    <t>MRD10-16</t>
  </si>
  <si>
    <t>MKP42-N-02-30-20</t>
  </si>
  <si>
    <t>YIS21</t>
  </si>
  <si>
    <t>EDP35-3U</t>
  </si>
  <si>
    <t>YNN20-14-100</t>
  </si>
  <si>
    <t>Е4009</t>
  </si>
  <si>
    <t>UGN10-4-004-04-09</t>
  </si>
  <si>
    <t>CM121600</t>
  </si>
  <si>
    <t>Швеллер 8</t>
  </si>
  <si>
    <t>CL24-40-1</t>
  </si>
  <si>
    <t>CL24-40-2</t>
  </si>
  <si>
    <t>CL24-40-3</t>
  </si>
  <si>
    <t>CL24-40-4</t>
  </si>
  <si>
    <t>LC1-C5E04-111</t>
  </si>
  <si>
    <t>CKK-40D-RI2-K01</t>
  </si>
  <si>
    <t>CTG20-20-K02-100-1</t>
  </si>
  <si>
    <t>Сумма без учета НДС (указывается в рублях РФ)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</si>
  <si>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</si>
  <si>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</si>
  <si>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</si>
  <si>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</si>
  <si>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</si>
  <si>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</si>
  <si>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</si>
  <si>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</si>
  <si>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</si>
  <si>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</si>
  <si>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</si>
  <si>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</si>
  <si>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</si>
  <si>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</si>
  <si>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</si>
  <si>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</si>
  <si>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</si>
  <si>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</si>
  <si>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</si>
  <si>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</si>
  <si>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</si>
  <si>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</si>
  <si>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</si>
  <si>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</si>
  <si>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</si>
  <si>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</si>
  <si>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</si>
  <si>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</si>
  <si>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</si>
  <si>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</si>
  <si>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</si>
  <si>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1.32.</t>
  </si>
  <si>
    <t>1.33.</t>
  </si>
  <si>
    <t>1.34.</t>
  </si>
  <si>
    <t>1.35.</t>
  </si>
  <si>
    <t>1.36.</t>
  </si>
  <si>
    <t>1.37.</t>
  </si>
  <si>
    <t>1.38.</t>
  </si>
  <si>
    <t>1.39.</t>
  </si>
  <si>
    <t>1.40.</t>
  </si>
  <si>
    <t>1.41.</t>
  </si>
  <si>
    <t>1.42.</t>
  </si>
  <si>
    <t>1.43.</t>
  </si>
  <si>
    <t>1.44.</t>
  </si>
  <si>
    <t>1.45.</t>
  </si>
  <si>
    <t>1.47.</t>
  </si>
  <si>
    <t>1.48.</t>
  </si>
  <si>
    <t>1.49.</t>
  </si>
  <si>
    <t>1.50.</t>
  </si>
  <si>
    <t>1.51.</t>
  </si>
  <si>
    <t>1.52.</t>
  </si>
  <si>
    <t>1.53.</t>
  </si>
  <si>
    <t>1.54.</t>
  </si>
  <si>
    <t>1.55.</t>
  </si>
  <si>
    <t>1.56.</t>
  </si>
  <si>
    <t>1.57.</t>
  </si>
  <si>
    <t>1.58.</t>
  </si>
  <si>
    <t>1.59.</t>
  </si>
  <si>
    <t>1.60.</t>
  </si>
  <si>
    <t>1.61.</t>
  </si>
  <si>
    <t>1.62.</t>
  </si>
  <si>
    <t>1.63.</t>
  </si>
  <si>
    <t>1.64.</t>
  </si>
  <si>
    <t>1.65.</t>
  </si>
  <si>
    <t>1.66.</t>
  </si>
  <si>
    <t>1.67.</t>
  </si>
  <si>
    <t>1.68.</t>
  </si>
  <si>
    <t>1.69.</t>
  </si>
  <si>
    <t>1.70.</t>
  </si>
  <si>
    <t>1.71.</t>
  </si>
  <si>
    <t>1.72.</t>
  </si>
  <si>
    <t>1.73.</t>
  </si>
  <si>
    <t>1.74.</t>
  </si>
  <si>
    <t>1.75.</t>
  </si>
  <si>
    <t>1.76.</t>
  </si>
  <si>
    <t>1.77.</t>
  </si>
  <si>
    <t>1.78.</t>
  </si>
  <si>
    <t>1.79.</t>
  </si>
  <si>
    <t>1.80.</t>
  </si>
  <si>
    <t>Итого по разделу № 1 - ТОВАР:</t>
  </si>
  <si>
    <t>2.1.</t>
  </si>
  <si>
    <t>Итого по спецификации:</t>
  </si>
  <si>
    <t>Приложение №1.2  к Документации о закупке</t>
  </si>
  <si>
    <t>Начальная (максимальная) цена за единицу Товара в том числе НДС (по ставке 18%), (указывается в рублях РФ)</t>
  </si>
  <si>
    <t>1.46.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</si>
</sst>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rgb="FF54545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/>
    <xf numFmtId="2" fontId="1" fillId="0" borderId="0" xfId="0" applyNumberFormat="1" applyFont="1"/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 vertical="center" wrapText="1"/>
    </xf>
    <xf numFmtId="2" fontId="5" fillId="0" borderId="6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2" fontId="5" fillId="0" borderId="3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2" fontId="5" fillId="0" borderId="10" xfId="0" applyNumberFormat="1" applyFont="1" applyBorder="1" applyAlignment="1">
      <alignment horizontal="right" vertical="center" wrapText="1"/>
    </xf>
    <xf numFmtId="2" fontId="5" fillId="0" borderId="2" xfId="0" applyNumberFormat="1" applyFont="1" applyBorder="1" applyAlignment="1">
      <alignment horizontal="right" vertical="center" wrapText="1"/>
    </xf>
    <xf numFmtId="2" fontId="5" fillId="0" borderId="9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justify" vertical="center" wrapText="1"/>
    </xf>
    <xf numFmtId="2" fontId="1" fillId="0" borderId="0" xfId="0" applyNumberFormat="1" applyFont="1" applyBorder="1"/>
    <xf numFmtId="2" fontId="5" fillId="0" borderId="5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4" fillId="0" borderId="7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1" fillId="0" borderId="8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4" fontId="1" fillId="0" borderId="3" xfId="0" applyNumberFormat="1" applyFont="1" applyBorder="1" applyAlignment="1">
      <alignment horizontal="justify" vertical="center" wrapText="1"/>
    </xf>
    <xf numFmtId="17" fontId="1" fillId="0" borderId="3" xfId="0" applyNumberFormat="1" applyFont="1" applyBorder="1" applyAlignment="1">
      <alignment horizontal="justify" vertical="center" wrapText="1"/>
    </xf>
    <xf numFmtId="2" fontId="7" fillId="0" borderId="6" xfId="0" applyNumberFormat="1" applyFont="1" applyBorder="1" applyAlignment="1">
      <alignment horizontal="right" vertical="center" wrapText="1"/>
    </xf>
    <xf numFmtId="0" fontId="4" fillId="0" borderId="7" xfId="0" applyFont="1" applyFill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98"/>
  <sheetViews>
    <sheetView tabSelected="1" topLeftCell="A79" zoomScaleNormal="100" workbookViewId="0">
      <selection activeCell="B91" sqref="B91:H91"/>
    </sheetView>
  </sheetViews>
  <sheetFormatPr defaultRowHeight="12.75" x14ac:dyDescent="0.2"/>
  <cols>
    <col min="1" max="2" width="9.140625" style="6"/>
    <col min="3" max="3" width="12.140625" style="6" customWidth="1"/>
    <col min="4" max="4" width="39.5703125" style="6" customWidth="1"/>
    <col min="5" max="6" width="9.140625" style="6"/>
    <col min="7" max="8" width="16.85546875" style="6" customWidth="1"/>
    <col min="9" max="9" width="16.5703125" style="6" customWidth="1"/>
    <col min="10" max="10" width="14.140625" style="6" customWidth="1"/>
    <col min="11" max="11" width="10.5703125" style="6" customWidth="1"/>
    <col min="12" max="12" width="9.28515625" style="7" hidden="1" customWidth="1"/>
    <col min="13" max="13" width="10.5703125" style="7" hidden="1" customWidth="1"/>
    <col min="14" max="14" width="10.5703125" style="6" hidden="1" customWidth="1"/>
    <col min="15" max="19" width="9.140625" style="6" hidden="1" customWidth="1"/>
    <col min="20" max="20" width="9.140625" style="6" customWidth="1"/>
    <col min="21" max="16384" width="9.140625" style="6"/>
  </cols>
  <sheetData>
    <row r="1" spans="2:19" x14ac:dyDescent="0.2">
      <c r="G1" s="46" t="s">
        <v>253</v>
      </c>
      <c r="H1" s="46"/>
      <c r="I1" s="46"/>
      <c r="J1" s="46"/>
    </row>
    <row r="3" spans="2:19" x14ac:dyDescent="0.2">
      <c r="B3" s="47" t="s">
        <v>98</v>
      </c>
      <c r="C3" s="47"/>
      <c r="D3" s="47"/>
      <c r="E3" s="47"/>
      <c r="F3" s="47"/>
      <c r="G3" s="47"/>
      <c r="H3" s="47"/>
      <c r="I3" s="47"/>
      <c r="J3" s="47"/>
    </row>
    <row r="4" spans="2:19" ht="13.5" thickBot="1" x14ac:dyDescent="0.25">
      <c r="B4" s="8"/>
    </row>
    <row r="5" spans="2:19" ht="15" customHeight="1" x14ac:dyDescent="0.2">
      <c r="B5" s="51" t="s">
        <v>0</v>
      </c>
      <c r="C5" s="51" t="s">
        <v>1</v>
      </c>
      <c r="D5" s="51" t="s">
        <v>2</v>
      </c>
      <c r="E5" s="9" t="s">
        <v>3</v>
      </c>
      <c r="F5" s="9" t="s">
        <v>5</v>
      </c>
      <c r="G5" s="48" t="s">
        <v>99</v>
      </c>
      <c r="H5" s="48" t="s">
        <v>254</v>
      </c>
      <c r="I5" s="48" t="s">
        <v>170</v>
      </c>
      <c r="J5" s="48" t="s">
        <v>100</v>
      </c>
      <c r="K5" s="10"/>
    </row>
    <row r="6" spans="2:19" ht="78.75" customHeight="1" thickBot="1" x14ac:dyDescent="0.25">
      <c r="B6" s="52"/>
      <c r="C6" s="52"/>
      <c r="D6" s="52"/>
      <c r="E6" s="11" t="s">
        <v>4</v>
      </c>
      <c r="F6" s="11" t="s">
        <v>6</v>
      </c>
      <c r="G6" s="49"/>
      <c r="H6" s="50"/>
      <c r="I6" s="50"/>
      <c r="J6" s="50"/>
      <c r="K6" s="12"/>
      <c r="N6" s="13" t="s">
        <v>91</v>
      </c>
      <c r="P6" s="6" t="s">
        <v>92</v>
      </c>
      <c r="R6" s="6" t="s">
        <v>93</v>
      </c>
    </row>
    <row r="7" spans="2:19" ht="27" customHeight="1" thickBot="1" x14ac:dyDescent="0.25">
      <c r="B7" s="58" t="s">
        <v>96</v>
      </c>
      <c r="C7" s="59"/>
      <c r="D7" s="59"/>
      <c r="E7" s="59"/>
      <c r="F7" s="59"/>
      <c r="G7" s="59"/>
      <c r="H7" s="59"/>
      <c r="I7" s="59"/>
      <c r="J7" s="60"/>
      <c r="K7" s="12"/>
      <c r="N7" s="13"/>
    </row>
    <row r="8" spans="2:19" ht="27" customHeight="1" thickBot="1" x14ac:dyDescent="0.25">
      <c r="B8" s="2" t="s">
        <v>171</v>
      </c>
      <c r="C8" s="1" t="s">
        <v>101</v>
      </c>
      <c r="D8" s="14" t="s">
        <v>7</v>
      </c>
      <c r="E8" s="15" t="s">
        <v>8</v>
      </c>
      <c r="F8" s="16">
        <v>12</v>
      </c>
      <c r="G8" s="17">
        <v>160.59</v>
      </c>
      <c r="H8" s="18">
        <v>189.5</v>
      </c>
      <c r="I8" s="19">
        <v>1927.08</v>
      </c>
      <c r="J8" s="18">
        <v>2273.9543999999996</v>
      </c>
      <c r="K8" s="20"/>
      <c r="L8" s="7">
        <f>(N8+P8+R8)/3</f>
        <v>189.5</v>
      </c>
      <c r="M8" s="7">
        <f t="shared" ref="M8:M39" si="0">L8*F8</f>
        <v>2274</v>
      </c>
      <c r="N8" s="21">
        <v>185.24</v>
      </c>
      <c r="O8" s="22">
        <v>2222.88</v>
      </c>
      <c r="P8" s="16">
        <v>186.5</v>
      </c>
      <c r="Q8" s="23">
        <v>2238</v>
      </c>
      <c r="R8" s="16">
        <v>196.76</v>
      </c>
      <c r="S8" s="23">
        <v>2361.09</v>
      </c>
    </row>
    <row r="9" spans="2:19" ht="36" customHeight="1" thickBot="1" x14ac:dyDescent="0.25">
      <c r="B9" s="2" t="s">
        <v>172</v>
      </c>
      <c r="C9" s="2">
        <v>103025</v>
      </c>
      <c r="D9" s="14" t="s">
        <v>9</v>
      </c>
      <c r="E9" s="15" t="s">
        <v>8</v>
      </c>
      <c r="F9" s="16">
        <v>2</v>
      </c>
      <c r="G9" s="17">
        <v>43.07</v>
      </c>
      <c r="H9" s="18">
        <v>50.82</v>
      </c>
      <c r="I9" s="19">
        <v>86.14</v>
      </c>
      <c r="J9" s="24">
        <v>101.64519999999999</v>
      </c>
      <c r="K9" s="20"/>
      <c r="L9" s="7">
        <f t="shared" ref="L9:L15" si="1">(N9+P9+R9)/3</f>
        <v>50.819999999999993</v>
      </c>
      <c r="M9" s="7">
        <f t="shared" si="0"/>
        <v>101.63999999999999</v>
      </c>
      <c r="N9" s="25">
        <v>45.6</v>
      </c>
      <c r="O9" s="16">
        <v>91.2</v>
      </c>
      <c r="P9" s="16">
        <v>52</v>
      </c>
      <c r="Q9" s="16">
        <v>104</v>
      </c>
      <c r="R9" s="16">
        <v>54.86</v>
      </c>
      <c r="S9" s="16">
        <v>109.72</v>
      </c>
    </row>
    <row r="10" spans="2:19" ht="36" customHeight="1" thickBot="1" x14ac:dyDescent="0.25">
      <c r="B10" s="2" t="s">
        <v>173</v>
      </c>
      <c r="C10" s="2" t="s">
        <v>102</v>
      </c>
      <c r="D10" s="14" t="s">
        <v>10</v>
      </c>
      <c r="E10" s="15" t="s">
        <v>8</v>
      </c>
      <c r="F10" s="16">
        <v>7</v>
      </c>
      <c r="G10" s="17">
        <v>161.47</v>
      </c>
      <c r="H10" s="18">
        <v>190.53</v>
      </c>
      <c r="I10" s="19">
        <v>1130.29</v>
      </c>
      <c r="J10" s="24">
        <v>1333.7421999999999</v>
      </c>
      <c r="K10" s="20"/>
      <c r="L10" s="7">
        <f t="shared" si="1"/>
        <v>190.52666666666667</v>
      </c>
      <c r="M10" s="7">
        <f t="shared" si="0"/>
        <v>1333.6866666666667</v>
      </c>
      <c r="N10" s="25">
        <v>185.24</v>
      </c>
      <c r="O10" s="23">
        <v>1296.68</v>
      </c>
      <c r="P10" s="16">
        <v>188</v>
      </c>
      <c r="Q10" s="23">
        <v>1316</v>
      </c>
      <c r="R10" s="16">
        <v>198.34</v>
      </c>
      <c r="S10" s="23">
        <v>1388.38</v>
      </c>
    </row>
    <row r="11" spans="2:19" ht="36" customHeight="1" thickBot="1" x14ac:dyDescent="0.25">
      <c r="B11" s="2" t="s">
        <v>174</v>
      </c>
      <c r="C11" s="2" t="s">
        <v>103</v>
      </c>
      <c r="D11" s="14" t="s">
        <v>11</v>
      </c>
      <c r="E11" s="15" t="s">
        <v>12</v>
      </c>
      <c r="F11" s="16">
        <v>1</v>
      </c>
      <c r="G11" s="17">
        <v>52.7</v>
      </c>
      <c r="H11" s="18">
        <v>62.19</v>
      </c>
      <c r="I11" s="19">
        <v>52.7</v>
      </c>
      <c r="J11" s="24">
        <v>62.186</v>
      </c>
      <c r="K11" s="20"/>
      <c r="L11" s="7">
        <f t="shared" si="1"/>
        <v>62.193333333333328</v>
      </c>
      <c r="M11" s="7">
        <f t="shared" si="0"/>
        <v>62.193333333333328</v>
      </c>
      <c r="N11" s="25">
        <v>58.35</v>
      </c>
      <c r="O11" s="16">
        <v>58.35</v>
      </c>
      <c r="P11" s="16">
        <v>62.4</v>
      </c>
      <c r="Q11" s="16">
        <v>62.4</v>
      </c>
      <c r="R11" s="16">
        <v>65.83</v>
      </c>
      <c r="S11" s="16">
        <v>65.83</v>
      </c>
    </row>
    <row r="12" spans="2:19" ht="36" customHeight="1" thickBot="1" x14ac:dyDescent="0.25">
      <c r="B12" s="2" t="s">
        <v>175</v>
      </c>
      <c r="C12" s="2" t="s">
        <v>104</v>
      </c>
      <c r="D12" s="14" t="s">
        <v>13</v>
      </c>
      <c r="E12" s="15" t="s">
        <v>12</v>
      </c>
      <c r="F12" s="16">
        <v>2</v>
      </c>
      <c r="G12" s="17">
        <v>53.29</v>
      </c>
      <c r="H12" s="18">
        <v>62.88</v>
      </c>
      <c r="I12" s="19">
        <v>106.58</v>
      </c>
      <c r="J12" s="24">
        <v>125.76439999999999</v>
      </c>
      <c r="K12" s="20"/>
      <c r="L12" s="7">
        <f t="shared" si="1"/>
        <v>62.879999999999995</v>
      </c>
      <c r="M12" s="7">
        <f t="shared" si="0"/>
        <v>125.75999999999999</v>
      </c>
      <c r="N12" s="25">
        <v>58.35</v>
      </c>
      <c r="O12" s="16">
        <v>116.7</v>
      </c>
      <c r="P12" s="16">
        <v>63.4</v>
      </c>
      <c r="Q12" s="16">
        <v>126.8</v>
      </c>
      <c r="R12" s="16">
        <v>66.89</v>
      </c>
      <c r="S12" s="16">
        <v>133.77000000000001</v>
      </c>
    </row>
    <row r="13" spans="2:19" ht="36" customHeight="1" thickBot="1" x14ac:dyDescent="0.25">
      <c r="B13" s="2" t="s">
        <v>176</v>
      </c>
      <c r="C13" s="2" t="s">
        <v>105</v>
      </c>
      <c r="D13" s="14" t="s">
        <v>14</v>
      </c>
      <c r="E13" s="15" t="s">
        <v>12</v>
      </c>
      <c r="F13" s="16">
        <v>1</v>
      </c>
      <c r="G13" s="17">
        <v>45.34</v>
      </c>
      <c r="H13" s="18">
        <v>53.5</v>
      </c>
      <c r="I13" s="19">
        <v>45.34</v>
      </c>
      <c r="J13" s="24">
        <v>53.501200000000004</v>
      </c>
      <c r="K13" s="20"/>
      <c r="L13" s="7">
        <f t="shared" si="1"/>
        <v>53.49666666666667</v>
      </c>
      <c r="M13" s="7">
        <f t="shared" si="0"/>
        <v>53.49666666666667</v>
      </c>
      <c r="N13" s="25">
        <v>49.11</v>
      </c>
      <c r="O13" s="16">
        <v>49.11</v>
      </c>
      <c r="P13" s="16">
        <v>54.2</v>
      </c>
      <c r="Q13" s="16">
        <v>54.2</v>
      </c>
      <c r="R13" s="16">
        <v>57.18</v>
      </c>
      <c r="S13" s="16">
        <v>57.18</v>
      </c>
    </row>
    <row r="14" spans="2:19" ht="36" customHeight="1" thickBot="1" x14ac:dyDescent="0.25">
      <c r="B14" s="2" t="s">
        <v>177</v>
      </c>
      <c r="C14" s="2" t="s">
        <v>106</v>
      </c>
      <c r="D14" s="14" t="s">
        <v>15</v>
      </c>
      <c r="E14" s="15" t="s">
        <v>16</v>
      </c>
      <c r="F14" s="16">
        <v>148</v>
      </c>
      <c r="G14" s="17">
        <v>269.72000000000003</v>
      </c>
      <c r="H14" s="18">
        <v>318.27</v>
      </c>
      <c r="I14" s="19">
        <v>39918.560000000005</v>
      </c>
      <c r="J14" s="24">
        <v>47103.900800000003</v>
      </c>
      <c r="K14" s="20"/>
      <c r="L14" s="7">
        <f t="shared" si="1"/>
        <v>318.27000000000004</v>
      </c>
      <c r="M14" s="7">
        <f t="shared" si="0"/>
        <v>47103.960000000006</v>
      </c>
      <c r="N14" s="25">
        <v>294.7</v>
      </c>
      <c r="O14" s="23">
        <v>43615.6</v>
      </c>
      <c r="P14" s="16">
        <v>321.22000000000003</v>
      </c>
      <c r="Q14" s="23">
        <v>47541</v>
      </c>
      <c r="R14" s="16">
        <v>338.89</v>
      </c>
      <c r="S14" s="23">
        <v>50155.76</v>
      </c>
    </row>
    <row r="15" spans="2:19" ht="36" customHeight="1" thickBot="1" x14ac:dyDescent="0.25">
      <c r="B15" s="2" t="s">
        <v>178</v>
      </c>
      <c r="C15" s="2" t="s">
        <v>107</v>
      </c>
      <c r="D15" s="14" t="s">
        <v>17</v>
      </c>
      <c r="E15" s="15" t="s">
        <v>18</v>
      </c>
      <c r="F15" s="16">
        <v>5760</v>
      </c>
      <c r="G15" s="17">
        <v>5.0599999999999996</v>
      </c>
      <c r="H15" s="18">
        <v>5.97</v>
      </c>
      <c r="I15" s="19">
        <v>29145.599999999999</v>
      </c>
      <c r="J15" s="24">
        <v>34391.807999999997</v>
      </c>
      <c r="K15" s="20"/>
      <c r="L15" s="7">
        <f t="shared" si="1"/>
        <v>5.9733333333333336</v>
      </c>
      <c r="M15" s="7">
        <f t="shared" si="0"/>
        <v>34406.400000000001</v>
      </c>
      <c r="N15" s="25">
        <v>5.53</v>
      </c>
      <c r="O15" s="23">
        <v>31852.799999999999</v>
      </c>
      <c r="P15" s="16">
        <v>6.03</v>
      </c>
      <c r="Q15" s="23">
        <v>34719.550000000003</v>
      </c>
      <c r="R15" s="16">
        <v>6.36</v>
      </c>
      <c r="S15" s="23">
        <v>36629.129999999997</v>
      </c>
    </row>
    <row r="16" spans="2:19" ht="36" customHeight="1" thickBot="1" x14ac:dyDescent="0.25">
      <c r="B16" s="2" t="s">
        <v>179</v>
      </c>
      <c r="C16" s="2" t="s">
        <v>108</v>
      </c>
      <c r="D16" s="14" t="s">
        <v>19</v>
      </c>
      <c r="E16" s="15" t="s">
        <v>16</v>
      </c>
      <c r="F16" s="16">
        <v>3200</v>
      </c>
      <c r="G16" s="17">
        <v>121.26</v>
      </c>
      <c r="H16" s="18">
        <v>143.09</v>
      </c>
      <c r="I16" s="19">
        <v>388032</v>
      </c>
      <c r="J16" s="17">
        <v>457877.75999999995</v>
      </c>
      <c r="K16" s="20"/>
      <c r="L16" s="7">
        <f t="shared" ref="L16:L79" si="2">(N16+P16+R16)/3</f>
        <v>143.08666666666667</v>
      </c>
      <c r="M16" s="7">
        <f t="shared" si="0"/>
        <v>457877.33333333337</v>
      </c>
      <c r="N16" s="25">
        <v>132.49</v>
      </c>
      <c r="O16" s="23">
        <v>423968</v>
      </c>
      <c r="P16" s="16">
        <v>144.41</v>
      </c>
      <c r="Q16" s="23">
        <v>462125.12</v>
      </c>
      <c r="R16" s="16">
        <v>152.36000000000001</v>
      </c>
      <c r="S16" s="23">
        <v>487542</v>
      </c>
    </row>
    <row r="17" spans="2:19" ht="36" customHeight="1" thickBot="1" x14ac:dyDescent="0.25">
      <c r="B17" s="2" t="s">
        <v>180</v>
      </c>
      <c r="C17" s="2" t="s">
        <v>109</v>
      </c>
      <c r="D17" s="14" t="s">
        <v>20</v>
      </c>
      <c r="E17" s="15" t="s">
        <v>16</v>
      </c>
      <c r="F17" s="16">
        <v>3200</v>
      </c>
      <c r="G17" s="17">
        <v>176.32</v>
      </c>
      <c r="H17" s="18">
        <v>208.06</v>
      </c>
      <c r="I17" s="19">
        <v>564224</v>
      </c>
      <c r="J17" s="24">
        <v>665784.31999999995</v>
      </c>
      <c r="K17" s="20"/>
      <c r="L17" s="7">
        <f t="shared" si="2"/>
        <v>208.05999999999997</v>
      </c>
      <c r="M17" s="7">
        <f t="shared" si="0"/>
        <v>665791.99999999988</v>
      </c>
      <c r="N17" s="25">
        <v>192.65</v>
      </c>
      <c r="O17" s="23">
        <v>616480</v>
      </c>
      <c r="P17" s="16">
        <v>209.99</v>
      </c>
      <c r="Q17" s="23">
        <v>671963.2</v>
      </c>
      <c r="R17" s="16">
        <v>221.54</v>
      </c>
      <c r="S17" s="23">
        <v>708921.18</v>
      </c>
    </row>
    <row r="18" spans="2:19" ht="36" customHeight="1" thickBot="1" x14ac:dyDescent="0.25">
      <c r="B18" s="2" t="s">
        <v>181</v>
      </c>
      <c r="C18" s="2" t="s">
        <v>110</v>
      </c>
      <c r="D18" s="14" t="s">
        <v>21</v>
      </c>
      <c r="E18" s="15" t="s">
        <v>16</v>
      </c>
      <c r="F18" s="16">
        <v>52</v>
      </c>
      <c r="G18" s="17">
        <v>43.42</v>
      </c>
      <c r="H18" s="18">
        <v>51.24</v>
      </c>
      <c r="I18" s="19">
        <v>2257.84</v>
      </c>
      <c r="J18" s="18">
        <v>2664.2512000000002</v>
      </c>
      <c r="K18" s="20"/>
      <c r="L18" s="7">
        <f t="shared" si="2"/>
        <v>51.233333333333327</v>
      </c>
      <c r="M18" s="7">
        <f t="shared" si="0"/>
        <v>2664.1333333333332</v>
      </c>
      <c r="N18" s="25">
        <v>47.44</v>
      </c>
      <c r="O18" s="23">
        <v>2466.88</v>
      </c>
      <c r="P18" s="16">
        <v>51.71</v>
      </c>
      <c r="Q18" s="23">
        <v>2688.9</v>
      </c>
      <c r="R18" s="16">
        <v>54.55</v>
      </c>
      <c r="S18" s="23">
        <v>2836.79</v>
      </c>
    </row>
    <row r="19" spans="2:19" ht="36" customHeight="1" thickBot="1" x14ac:dyDescent="0.25">
      <c r="B19" s="2" t="s">
        <v>182</v>
      </c>
      <c r="C19" s="2" t="s">
        <v>111</v>
      </c>
      <c r="D19" s="14" t="s">
        <v>22</v>
      </c>
      <c r="E19" s="15" t="s">
        <v>8</v>
      </c>
      <c r="F19" s="16">
        <v>56</v>
      </c>
      <c r="G19" s="17">
        <v>31.49</v>
      </c>
      <c r="H19" s="18">
        <v>37.159999999999997</v>
      </c>
      <c r="I19" s="19">
        <v>1763.4399999999998</v>
      </c>
      <c r="J19" s="24">
        <v>2080.8591999999999</v>
      </c>
      <c r="K19" s="20"/>
      <c r="L19" s="7">
        <f t="shared" si="2"/>
        <v>37.163333333333327</v>
      </c>
      <c r="M19" s="7">
        <f t="shared" si="0"/>
        <v>2081.1466666666665</v>
      </c>
      <c r="N19" s="25">
        <v>34.409999999999997</v>
      </c>
      <c r="O19" s="23">
        <v>1926.96</v>
      </c>
      <c r="P19" s="16">
        <v>37.51</v>
      </c>
      <c r="Q19" s="23">
        <v>2100.39</v>
      </c>
      <c r="R19" s="16">
        <v>39.57</v>
      </c>
      <c r="S19" s="23">
        <v>2215.91</v>
      </c>
    </row>
    <row r="20" spans="2:19" ht="36" customHeight="1" thickBot="1" x14ac:dyDescent="0.25">
      <c r="B20" s="2" t="s">
        <v>183</v>
      </c>
      <c r="C20" s="2" t="s">
        <v>112</v>
      </c>
      <c r="D20" s="14" t="s">
        <v>23</v>
      </c>
      <c r="E20" s="15" t="s">
        <v>8</v>
      </c>
      <c r="F20" s="16">
        <v>8</v>
      </c>
      <c r="G20" s="17">
        <v>181.03</v>
      </c>
      <c r="H20" s="18">
        <v>213.62</v>
      </c>
      <c r="I20" s="19">
        <v>1448.24</v>
      </c>
      <c r="J20" s="24">
        <v>1708.9232</v>
      </c>
      <c r="K20" s="20"/>
      <c r="L20" s="7">
        <f t="shared" si="2"/>
        <v>213.62</v>
      </c>
      <c r="M20" s="7">
        <f t="shared" si="0"/>
        <v>1708.96</v>
      </c>
      <c r="N20" s="25">
        <v>197.8</v>
      </c>
      <c r="O20" s="23">
        <v>1582.4</v>
      </c>
      <c r="P20" s="16">
        <v>215.6</v>
      </c>
      <c r="Q20" s="23">
        <v>1724.82</v>
      </c>
      <c r="R20" s="16">
        <v>227.46</v>
      </c>
      <c r="S20" s="23">
        <v>1819.68</v>
      </c>
    </row>
    <row r="21" spans="2:19" ht="36" customHeight="1" thickBot="1" x14ac:dyDescent="0.25">
      <c r="B21" s="2" t="s">
        <v>184</v>
      </c>
      <c r="C21" s="2" t="s">
        <v>113</v>
      </c>
      <c r="D21" s="14" t="s">
        <v>24</v>
      </c>
      <c r="E21" s="15" t="s">
        <v>12</v>
      </c>
      <c r="F21" s="16">
        <v>4</v>
      </c>
      <c r="G21" s="17">
        <v>50.57</v>
      </c>
      <c r="H21" s="18">
        <v>59.67</v>
      </c>
      <c r="I21" s="19">
        <v>202.28</v>
      </c>
      <c r="J21" s="24">
        <v>238.69039999999998</v>
      </c>
      <c r="K21" s="20"/>
      <c r="L21" s="7">
        <f t="shared" si="2"/>
        <v>59.666666666666664</v>
      </c>
      <c r="M21" s="7">
        <f t="shared" si="0"/>
        <v>238.66666666666666</v>
      </c>
      <c r="N21" s="25">
        <v>55.25</v>
      </c>
      <c r="O21" s="16">
        <v>221</v>
      </c>
      <c r="P21" s="16">
        <v>60.22</v>
      </c>
      <c r="Q21" s="16">
        <v>240.89</v>
      </c>
      <c r="R21" s="16">
        <v>63.53</v>
      </c>
      <c r="S21" s="16">
        <v>254.14</v>
      </c>
    </row>
    <row r="22" spans="2:19" ht="36" customHeight="1" thickBot="1" x14ac:dyDescent="0.25">
      <c r="B22" s="2" t="s">
        <v>185</v>
      </c>
      <c r="C22" s="2" t="s">
        <v>114</v>
      </c>
      <c r="D22" s="14" t="s">
        <v>25</v>
      </c>
      <c r="E22" s="15" t="s">
        <v>8</v>
      </c>
      <c r="F22" s="16">
        <v>9</v>
      </c>
      <c r="G22" s="17">
        <v>295.81</v>
      </c>
      <c r="H22" s="18">
        <v>349.06</v>
      </c>
      <c r="I22" s="19">
        <v>2662.29</v>
      </c>
      <c r="J22" s="24">
        <v>3141.5021999999999</v>
      </c>
      <c r="K22" s="20"/>
      <c r="L22" s="7">
        <f t="shared" si="2"/>
        <v>349.05</v>
      </c>
      <c r="M22" s="7">
        <f t="shared" si="0"/>
        <v>3141.4500000000003</v>
      </c>
      <c r="N22" s="25">
        <v>323.2</v>
      </c>
      <c r="O22" s="23">
        <v>2908.8</v>
      </c>
      <c r="P22" s="16">
        <v>352.29</v>
      </c>
      <c r="Q22" s="23">
        <v>3170.59</v>
      </c>
      <c r="R22" s="16">
        <v>371.66</v>
      </c>
      <c r="S22" s="23">
        <v>3344.97</v>
      </c>
    </row>
    <row r="23" spans="2:19" ht="36" customHeight="1" thickBot="1" x14ac:dyDescent="0.25">
      <c r="B23" s="2" t="s">
        <v>186</v>
      </c>
      <c r="C23" s="2" t="s">
        <v>115</v>
      </c>
      <c r="D23" s="14" t="s">
        <v>26</v>
      </c>
      <c r="E23" s="15" t="s">
        <v>8</v>
      </c>
      <c r="F23" s="16">
        <v>52</v>
      </c>
      <c r="G23" s="17">
        <v>385.86</v>
      </c>
      <c r="H23" s="18">
        <v>455.31</v>
      </c>
      <c r="I23" s="19">
        <v>20064.72</v>
      </c>
      <c r="J23" s="24">
        <v>23676.369600000002</v>
      </c>
      <c r="K23" s="20"/>
      <c r="L23" s="7">
        <f t="shared" si="2"/>
        <v>455.30999999999995</v>
      </c>
      <c r="M23" s="7">
        <f t="shared" si="0"/>
        <v>23676.119999999995</v>
      </c>
      <c r="N23" s="25">
        <v>421.59</v>
      </c>
      <c r="O23" s="23">
        <v>21922.68</v>
      </c>
      <c r="P23" s="16">
        <v>459.53</v>
      </c>
      <c r="Q23" s="23">
        <v>23895.72</v>
      </c>
      <c r="R23" s="16">
        <v>484.81</v>
      </c>
      <c r="S23" s="23">
        <v>25209.99</v>
      </c>
    </row>
    <row r="24" spans="2:19" ht="36" customHeight="1" thickBot="1" x14ac:dyDescent="0.25">
      <c r="B24" s="55" t="s">
        <v>187</v>
      </c>
      <c r="C24" s="2" t="s">
        <v>116</v>
      </c>
      <c r="D24" s="14" t="s">
        <v>27</v>
      </c>
      <c r="E24" s="15" t="s">
        <v>8</v>
      </c>
      <c r="F24" s="16">
        <v>14</v>
      </c>
      <c r="G24" s="17">
        <v>453.39</v>
      </c>
      <c r="H24" s="18">
        <v>535</v>
      </c>
      <c r="I24" s="19">
        <v>6347.46</v>
      </c>
      <c r="J24" s="17">
        <v>7490.0027999999993</v>
      </c>
      <c r="K24" s="20"/>
      <c r="L24" s="7">
        <f t="shared" si="2"/>
        <v>535</v>
      </c>
      <c r="M24" s="7">
        <f t="shared" si="0"/>
        <v>7490</v>
      </c>
      <c r="N24" s="25">
        <v>495.38</v>
      </c>
      <c r="O24" s="23">
        <v>6935.32</v>
      </c>
      <c r="P24" s="16">
        <v>539.96</v>
      </c>
      <c r="Q24" s="23">
        <v>7559.5</v>
      </c>
      <c r="R24" s="16">
        <v>569.66</v>
      </c>
      <c r="S24" s="23">
        <v>7975.27</v>
      </c>
    </row>
    <row r="25" spans="2:19" ht="36" customHeight="1" thickBot="1" x14ac:dyDescent="0.25">
      <c r="B25" s="2" t="s">
        <v>188</v>
      </c>
      <c r="C25" s="2" t="s">
        <v>117</v>
      </c>
      <c r="D25" s="14" t="s">
        <v>28</v>
      </c>
      <c r="E25" s="15" t="s">
        <v>8</v>
      </c>
      <c r="F25" s="16">
        <v>13</v>
      </c>
      <c r="G25" s="17">
        <v>450.6</v>
      </c>
      <c r="H25" s="18">
        <v>531.71</v>
      </c>
      <c r="I25" s="19">
        <v>5857.8</v>
      </c>
      <c r="J25" s="24">
        <v>6912.2039999999997</v>
      </c>
      <c r="K25" s="20"/>
      <c r="L25" s="7">
        <f t="shared" si="2"/>
        <v>531.70666666666659</v>
      </c>
      <c r="M25" s="7">
        <f t="shared" si="0"/>
        <v>6912.1866666666656</v>
      </c>
      <c r="N25" s="25">
        <v>492.33</v>
      </c>
      <c r="O25" s="23">
        <v>6400.29</v>
      </c>
      <c r="P25" s="16">
        <v>536.64</v>
      </c>
      <c r="Q25" s="23">
        <v>6976.32</v>
      </c>
      <c r="R25" s="16">
        <v>566.15</v>
      </c>
      <c r="S25" s="23">
        <v>7360.01</v>
      </c>
    </row>
    <row r="26" spans="2:19" ht="36" customHeight="1" thickBot="1" x14ac:dyDescent="0.25">
      <c r="B26" s="2" t="s">
        <v>189</v>
      </c>
      <c r="C26" s="2" t="s">
        <v>118</v>
      </c>
      <c r="D26" s="14" t="s">
        <v>29</v>
      </c>
      <c r="E26" s="15" t="s">
        <v>8</v>
      </c>
      <c r="F26" s="16">
        <v>74</v>
      </c>
      <c r="G26" s="17">
        <v>13.43</v>
      </c>
      <c r="H26" s="18">
        <v>15.85</v>
      </c>
      <c r="I26" s="19">
        <v>993.81999999999994</v>
      </c>
      <c r="J26" s="24">
        <v>1172.7076</v>
      </c>
      <c r="K26" s="20"/>
      <c r="L26" s="7">
        <f t="shared" si="2"/>
        <v>15.853333333333333</v>
      </c>
      <c r="M26" s="7">
        <f t="shared" si="0"/>
        <v>1173.1466666666668</v>
      </c>
      <c r="N26" s="25">
        <v>14.68</v>
      </c>
      <c r="O26" s="23">
        <v>1086.32</v>
      </c>
      <c r="P26" s="16">
        <v>16</v>
      </c>
      <c r="Q26" s="23">
        <v>1184.0899999999999</v>
      </c>
      <c r="R26" s="16">
        <v>16.88</v>
      </c>
      <c r="S26" s="23">
        <v>1249.21</v>
      </c>
    </row>
    <row r="27" spans="2:19" ht="36" customHeight="1" thickBot="1" x14ac:dyDescent="0.25">
      <c r="B27" s="2" t="s">
        <v>190</v>
      </c>
      <c r="C27" s="2" t="s">
        <v>119</v>
      </c>
      <c r="D27" s="14" t="s">
        <v>30</v>
      </c>
      <c r="E27" s="15" t="s">
        <v>8</v>
      </c>
      <c r="F27" s="16">
        <v>30</v>
      </c>
      <c r="G27" s="17">
        <v>168.47</v>
      </c>
      <c r="H27" s="18">
        <v>198.79</v>
      </c>
      <c r="I27" s="19">
        <v>5054.1000000000004</v>
      </c>
      <c r="J27" s="24">
        <v>5963.8379999999997</v>
      </c>
      <c r="K27" s="20"/>
      <c r="L27" s="7">
        <f t="shared" si="2"/>
        <v>198.79333333333332</v>
      </c>
      <c r="M27" s="7">
        <f t="shared" si="0"/>
        <v>5963.7999999999993</v>
      </c>
      <c r="N27" s="25">
        <v>184.07</v>
      </c>
      <c r="O27" s="23">
        <v>5522.1</v>
      </c>
      <c r="P27" s="16">
        <v>200.64</v>
      </c>
      <c r="Q27" s="23">
        <v>6019.09</v>
      </c>
      <c r="R27" s="16">
        <v>211.67</v>
      </c>
      <c r="S27" s="23">
        <v>6350.14</v>
      </c>
    </row>
    <row r="28" spans="2:19" ht="36" customHeight="1" thickBot="1" x14ac:dyDescent="0.25">
      <c r="B28" s="2" t="s">
        <v>191</v>
      </c>
      <c r="C28" s="2" t="s">
        <v>120</v>
      </c>
      <c r="D28" s="14" t="s">
        <v>31</v>
      </c>
      <c r="E28" s="15" t="s">
        <v>8</v>
      </c>
      <c r="F28" s="16">
        <v>1196</v>
      </c>
      <c r="G28" s="17">
        <v>6.96</v>
      </c>
      <c r="H28" s="18">
        <v>8.2100000000000009</v>
      </c>
      <c r="I28" s="19">
        <v>8324.16</v>
      </c>
      <c r="J28" s="24">
        <v>9822.5087999999996</v>
      </c>
      <c r="K28" s="20"/>
      <c r="L28" s="7">
        <f t="shared" si="2"/>
        <v>8.2066666666666652</v>
      </c>
      <c r="M28" s="7">
        <f t="shared" si="0"/>
        <v>9815.1733333333323</v>
      </c>
      <c r="N28" s="25">
        <v>7.6</v>
      </c>
      <c r="O28" s="23">
        <v>9089.6</v>
      </c>
      <c r="P28" s="16">
        <v>8.2799999999999994</v>
      </c>
      <c r="Q28" s="23">
        <v>9907.66</v>
      </c>
      <c r="R28" s="16">
        <v>8.74</v>
      </c>
      <c r="S28" s="23">
        <v>10452.59</v>
      </c>
    </row>
    <row r="29" spans="2:19" ht="36" customHeight="1" thickBot="1" x14ac:dyDescent="0.25">
      <c r="B29" s="2" t="s">
        <v>192</v>
      </c>
      <c r="C29" s="2" t="s">
        <v>121</v>
      </c>
      <c r="D29" s="14" t="s">
        <v>32</v>
      </c>
      <c r="E29" s="15" t="s">
        <v>8</v>
      </c>
      <c r="F29" s="16">
        <v>84</v>
      </c>
      <c r="G29" s="17">
        <v>6.96</v>
      </c>
      <c r="H29" s="18">
        <v>8.2100000000000009</v>
      </c>
      <c r="I29" s="19">
        <v>584.64</v>
      </c>
      <c r="J29" s="24">
        <v>689.87519999999995</v>
      </c>
      <c r="K29" s="20"/>
      <c r="L29" s="7">
        <f t="shared" si="2"/>
        <v>8.2066666666666652</v>
      </c>
      <c r="M29" s="7">
        <f t="shared" si="0"/>
        <v>689.3599999999999</v>
      </c>
      <c r="N29" s="25">
        <v>7.6</v>
      </c>
      <c r="O29" s="16">
        <v>638.4</v>
      </c>
      <c r="P29" s="16">
        <v>8.2799999999999994</v>
      </c>
      <c r="Q29" s="16">
        <v>695.86</v>
      </c>
      <c r="R29" s="16">
        <v>8.74</v>
      </c>
      <c r="S29" s="16">
        <v>734.13</v>
      </c>
    </row>
    <row r="30" spans="2:19" ht="36" customHeight="1" thickBot="1" x14ac:dyDescent="0.25">
      <c r="B30" s="56" t="s">
        <v>193</v>
      </c>
      <c r="C30" s="2" t="s">
        <v>122</v>
      </c>
      <c r="D30" s="14" t="s">
        <v>33</v>
      </c>
      <c r="E30" s="15" t="s">
        <v>16</v>
      </c>
      <c r="F30" s="16">
        <v>6980</v>
      </c>
      <c r="G30" s="17">
        <v>108.51</v>
      </c>
      <c r="H30" s="18">
        <v>128.04</v>
      </c>
      <c r="I30" s="19">
        <v>757399.8</v>
      </c>
      <c r="J30" s="24">
        <v>893731.76399999997</v>
      </c>
      <c r="K30" s="20"/>
      <c r="L30" s="7">
        <f t="shared" si="2"/>
        <v>128.04333333333332</v>
      </c>
      <c r="M30" s="7">
        <f t="shared" si="0"/>
        <v>893742.46666666656</v>
      </c>
      <c r="N30" s="25">
        <v>118.56</v>
      </c>
      <c r="O30" s="23">
        <v>827548.8</v>
      </c>
      <c r="P30" s="16">
        <v>129.22999999999999</v>
      </c>
      <c r="Q30" s="23">
        <v>902028.19</v>
      </c>
      <c r="R30" s="16">
        <v>136.34</v>
      </c>
      <c r="S30" s="23">
        <v>951639.74</v>
      </c>
    </row>
    <row r="31" spans="2:19" ht="36" customHeight="1" thickBot="1" x14ac:dyDescent="0.25">
      <c r="B31" s="2" t="s">
        <v>194</v>
      </c>
      <c r="C31" s="2" t="s">
        <v>123</v>
      </c>
      <c r="D31" s="14" t="s">
        <v>34</v>
      </c>
      <c r="E31" s="15" t="s">
        <v>16</v>
      </c>
      <c r="F31" s="16">
        <v>4972</v>
      </c>
      <c r="G31" s="17">
        <v>101</v>
      </c>
      <c r="H31" s="18">
        <v>119.18</v>
      </c>
      <c r="I31" s="19">
        <v>502172</v>
      </c>
      <c r="J31" s="24">
        <v>592562.96</v>
      </c>
      <c r="K31" s="20"/>
      <c r="L31" s="7">
        <f t="shared" si="2"/>
        <v>119.17666666666666</v>
      </c>
      <c r="M31" s="7">
        <f t="shared" si="0"/>
        <v>592546.3866666666</v>
      </c>
      <c r="N31" s="25">
        <v>110.35</v>
      </c>
      <c r="O31" s="23">
        <v>548660.19999999995</v>
      </c>
      <c r="P31" s="16">
        <v>120.28</v>
      </c>
      <c r="Q31" s="23">
        <v>598039.62</v>
      </c>
      <c r="R31" s="16">
        <v>126.9</v>
      </c>
      <c r="S31" s="23">
        <v>630931.80000000005</v>
      </c>
    </row>
    <row r="32" spans="2:19" ht="36" customHeight="1" thickBot="1" x14ac:dyDescent="0.25">
      <c r="B32" s="2" t="s">
        <v>195</v>
      </c>
      <c r="C32" s="2" t="s">
        <v>124</v>
      </c>
      <c r="D32" s="14" t="s">
        <v>35</v>
      </c>
      <c r="E32" s="15" t="s">
        <v>8</v>
      </c>
      <c r="F32" s="16">
        <v>8</v>
      </c>
      <c r="G32" s="17">
        <v>10654.39</v>
      </c>
      <c r="H32" s="18">
        <v>12572.18</v>
      </c>
      <c r="I32" s="19">
        <v>85235.12</v>
      </c>
      <c r="J32" s="17">
        <v>100577.44159999999</v>
      </c>
      <c r="K32" s="20"/>
      <c r="L32" s="7">
        <f t="shared" si="2"/>
        <v>12572.183333333334</v>
      </c>
      <c r="M32" s="7">
        <f t="shared" si="0"/>
        <v>100577.46666666667</v>
      </c>
      <c r="N32" s="26">
        <v>11641.09</v>
      </c>
      <c r="O32" s="23">
        <v>93128.72</v>
      </c>
      <c r="P32" s="23">
        <v>12688.79</v>
      </c>
      <c r="Q32" s="23">
        <v>101510.3</v>
      </c>
      <c r="R32" s="23">
        <v>13386.67</v>
      </c>
      <c r="S32" s="23">
        <v>107093.37</v>
      </c>
    </row>
    <row r="33" spans="2:19" ht="36" customHeight="1" thickBot="1" x14ac:dyDescent="0.25">
      <c r="B33" s="2" t="s">
        <v>196</v>
      </c>
      <c r="C33" s="2" t="s">
        <v>125</v>
      </c>
      <c r="D33" s="14" t="s">
        <v>36</v>
      </c>
      <c r="E33" s="15" t="s">
        <v>8</v>
      </c>
      <c r="F33" s="16">
        <v>14</v>
      </c>
      <c r="G33" s="17">
        <v>20574.75</v>
      </c>
      <c r="H33" s="18">
        <v>24278.21</v>
      </c>
      <c r="I33" s="19">
        <v>288046.5</v>
      </c>
      <c r="J33" s="24">
        <v>339894.87</v>
      </c>
      <c r="K33" s="20"/>
      <c r="L33" s="7">
        <f t="shared" si="2"/>
        <v>24278.196666666667</v>
      </c>
      <c r="M33" s="7">
        <f t="shared" si="0"/>
        <v>339894.75333333336</v>
      </c>
      <c r="N33" s="26">
        <v>22480.16</v>
      </c>
      <c r="O33" s="23">
        <v>314722.24</v>
      </c>
      <c r="P33" s="23">
        <v>24503.37</v>
      </c>
      <c r="Q33" s="23">
        <v>343047.24</v>
      </c>
      <c r="R33" s="23">
        <v>25851.06</v>
      </c>
      <c r="S33" s="23">
        <v>361914.84</v>
      </c>
    </row>
    <row r="34" spans="2:19" ht="36" customHeight="1" thickBot="1" x14ac:dyDescent="0.25">
      <c r="B34" s="2" t="s">
        <v>197</v>
      </c>
      <c r="C34" s="2" t="s">
        <v>126</v>
      </c>
      <c r="D34" s="14" t="s">
        <v>37</v>
      </c>
      <c r="E34" s="15" t="s">
        <v>8</v>
      </c>
      <c r="F34" s="16">
        <v>56</v>
      </c>
      <c r="G34" s="17">
        <v>41.74</v>
      </c>
      <c r="H34" s="18">
        <v>49.25</v>
      </c>
      <c r="I34" s="19">
        <v>2337.44</v>
      </c>
      <c r="J34" s="24">
        <v>2758.1792</v>
      </c>
      <c r="K34" s="20"/>
      <c r="L34" s="7">
        <f t="shared" si="2"/>
        <v>49.24666666666667</v>
      </c>
      <c r="M34" s="7">
        <f t="shared" si="0"/>
        <v>2757.8133333333335</v>
      </c>
      <c r="N34" s="25">
        <v>45.6</v>
      </c>
      <c r="O34" s="23">
        <v>2553.6</v>
      </c>
      <c r="P34" s="16">
        <v>49.7</v>
      </c>
      <c r="Q34" s="23">
        <v>2783.42</v>
      </c>
      <c r="R34" s="16">
        <v>52.44</v>
      </c>
      <c r="S34" s="23">
        <v>2936.51</v>
      </c>
    </row>
    <row r="35" spans="2:19" ht="36" customHeight="1" thickBot="1" x14ac:dyDescent="0.25">
      <c r="B35" s="2" t="s">
        <v>198</v>
      </c>
      <c r="C35" s="2" t="s">
        <v>127</v>
      </c>
      <c r="D35" s="14" t="s">
        <v>38</v>
      </c>
      <c r="E35" s="15" t="s">
        <v>8</v>
      </c>
      <c r="F35" s="16">
        <v>664</v>
      </c>
      <c r="G35" s="17">
        <v>180.58</v>
      </c>
      <c r="H35" s="18">
        <v>213.08</v>
      </c>
      <c r="I35" s="19">
        <v>119905.12000000001</v>
      </c>
      <c r="J35" s="18">
        <v>141488.0416</v>
      </c>
      <c r="K35" s="20"/>
      <c r="L35" s="7">
        <f t="shared" si="2"/>
        <v>213.08333333333334</v>
      </c>
      <c r="M35" s="7">
        <f t="shared" si="0"/>
        <v>141487.33333333334</v>
      </c>
      <c r="N35" s="25">
        <v>197.3</v>
      </c>
      <c r="O35" s="23">
        <v>131007.2</v>
      </c>
      <c r="P35" s="16">
        <v>215.06</v>
      </c>
      <c r="Q35" s="23">
        <v>142797.85</v>
      </c>
      <c r="R35" s="16">
        <v>226.89</v>
      </c>
      <c r="S35" s="23">
        <v>150651.73000000001</v>
      </c>
    </row>
    <row r="36" spans="2:19" ht="36" customHeight="1" thickBot="1" x14ac:dyDescent="0.25">
      <c r="B36" s="2" t="s">
        <v>199</v>
      </c>
      <c r="C36" s="2" t="s">
        <v>128</v>
      </c>
      <c r="D36" s="14" t="s">
        <v>39</v>
      </c>
      <c r="E36" s="15" t="s">
        <v>8</v>
      </c>
      <c r="F36" s="16">
        <v>14</v>
      </c>
      <c r="G36" s="17">
        <v>325.37</v>
      </c>
      <c r="H36" s="18">
        <v>383.94</v>
      </c>
      <c r="I36" s="19">
        <v>4555.18</v>
      </c>
      <c r="J36" s="17">
        <v>5375.1124</v>
      </c>
      <c r="K36" s="20"/>
      <c r="L36" s="7">
        <f t="shared" si="2"/>
        <v>383.93666666666667</v>
      </c>
      <c r="M36" s="7">
        <f t="shared" si="0"/>
        <v>5375.1133333333337</v>
      </c>
      <c r="N36" s="25">
        <v>355.5</v>
      </c>
      <c r="O36" s="23">
        <v>4977</v>
      </c>
      <c r="P36" s="16">
        <v>387.5</v>
      </c>
      <c r="Q36" s="23">
        <v>5424.93</v>
      </c>
      <c r="R36" s="16">
        <v>408.81</v>
      </c>
      <c r="S36" s="23">
        <v>5723.3</v>
      </c>
    </row>
    <row r="37" spans="2:19" ht="36" customHeight="1" thickBot="1" x14ac:dyDescent="0.25">
      <c r="B37" s="2" t="s">
        <v>200</v>
      </c>
      <c r="C37" s="3">
        <v>14444913</v>
      </c>
      <c r="D37" s="14" t="s">
        <v>40</v>
      </c>
      <c r="E37" s="15" t="s">
        <v>16</v>
      </c>
      <c r="F37" s="16">
        <v>308</v>
      </c>
      <c r="G37" s="17">
        <v>69.56</v>
      </c>
      <c r="H37" s="18">
        <v>82.08</v>
      </c>
      <c r="I37" s="19">
        <v>21424.48</v>
      </c>
      <c r="J37" s="17">
        <v>25280.886399999999</v>
      </c>
      <c r="K37" s="20"/>
      <c r="L37" s="7">
        <f t="shared" si="2"/>
        <v>82.08</v>
      </c>
      <c r="M37" s="7">
        <f t="shared" si="0"/>
        <v>25280.639999999999</v>
      </c>
      <c r="N37" s="25">
        <v>76</v>
      </c>
      <c r="O37" s="23">
        <v>23408</v>
      </c>
      <c r="P37" s="16">
        <v>82.84</v>
      </c>
      <c r="Q37" s="23">
        <v>25514.720000000001</v>
      </c>
      <c r="R37" s="16">
        <v>87.4</v>
      </c>
      <c r="S37" s="23">
        <v>26918.03</v>
      </c>
    </row>
    <row r="38" spans="2:19" ht="36" customHeight="1" thickBot="1" x14ac:dyDescent="0.25">
      <c r="B38" s="2" t="s">
        <v>201</v>
      </c>
      <c r="C38" s="2">
        <v>205455</v>
      </c>
      <c r="D38" s="14" t="s">
        <v>41</v>
      </c>
      <c r="E38" s="15" t="s">
        <v>16</v>
      </c>
      <c r="F38" s="16">
        <v>308</v>
      </c>
      <c r="G38" s="17">
        <v>27.82</v>
      </c>
      <c r="H38" s="18">
        <v>32.83</v>
      </c>
      <c r="I38" s="19">
        <v>8568.56</v>
      </c>
      <c r="J38" s="24">
        <v>10110.900799999999</v>
      </c>
      <c r="K38" s="20"/>
      <c r="L38" s="7">
        <f t="shared" si="2"/>
        <v>32.833333333333336</v>
      </c>
      <c r="M38" s="7">
        <f t="shared" si="0"/>
        <v>10112.666666666668</v>
      </c>
      <c r="N38" s="25">
        <v>30.4</v>
      </c>
      <c r="O38" s="23">
        <v>9363.2000000000007</v>
      </c>
      <c r="P38" s="16">
        <v>33.14</v>
      </c>
      <c r="Q38" s="23">
        <v>10205.89</v>
      </c>
      <c r="R38" s="16">
        <v>34.96</v>
      </c>
      <c r="S38" s="23">
        <v>10767.21</v>
      </c>
    </row>
    <row r="39" spans="2:19" ht="36" customHeight="1" thickBot="1" x14ac:dyDescent="0.25">
      <c r="B39" s="2" t="s">
        <v>202</v>
      </c>
      <c r="C39" s="2" t="s">
        <v>129</v>
      </c>
      <c r="D39" s="14" t="s">
        <v>42</v>
      </c>
      <c r="E39" s="15" t="s">
        <v>8</v>
      </c>
      <c r="F39" s="16">
        <v>11</v>
      </c>
      <c r="G39" s="17">
        <v>69.56</v>
      </c>
      <c r="H39" s="18">
        <v>82.08</v>
      </c>
      <c r="I39" s="19">
        <v>765.16000000000008</v>
      </c>
      <c r="J39" s="24">
        <v>902.88880000000006</v>
      </c>
      <c r="K39" s="20"/>
      <c r="L39" s="7">
        <f t="shared" si="2"/>
        <v>82.08</v>
      </c>
      <c r="M39" s="7">
        <f t="shared" si="0"/>
        <v>902.88</v>
      </c>
      <c r="N39" s="25">
        <v>76</v>
      </c>
      <c r="O39" s="16">
        <v>836</v>
      </c>
      <c r="P39" s="16">
        <v>82.84</v>
      </c>
      <c r="Q39" s="16">
        <v>911.24</v>
      </c>
      <c r="R39" s="16">
        <v>87.4</v>
      </c>
      <c r="S39" s="16">
        <v>961.36</v>
      </c>
    </row>
    <row r="40" spans="2:19" ht="36" customHeight="1" thickBot="1" x14ac:dyDescent="0.25">
      <c r="B40" s="2" t="s">
        <v>203</v>
      </c>
      <c r="C40" s="2" t="s">
        <v>130</v>
      </c>
      <c r="D40" s="14" t="s">
        <v>43</v>
      </c>
      <c r="E40" s="15" t="s">
        <v>8</v>
      </c>
      <c r="F40" s="16">
        <v>16</v>
      </c>
      <c r="G40" s="17">
        <v>69.56</v>
      </c>
      <c r="H40" s="18">
        <v>82.08</v>
      </c>
      <c r="I40" s="19">
        <v>1112.96</v>
      </c>
      <c r="J40" s="24">
        <v>1313.2927999999999</v>
      </c>
      <c r="K40" s="20"/>
      <c r="L40" s="7">
        <f t="shared" si="2"/>
        <v>82.08</v>
      </c>
      <c r="M40" s="7">
        <f t="shared" ref="M40:M71" si="3">L40*F40</f>
        <v>1313.28</v>
      </c>
      <c r="N40" s="25">
        <v>76</v>
      </c>
      <c r="O40" s="23">
        <v>1216</v>
      </c>
      <c r="P40" s="16">
        <v>82.84</v>
      </c>
      <c r="Q40" s="23">
        <v>1325.44</v>
      </c>
      <c r="R40" s="16">
        <v>87.4</v>
      </c>
      <c r="S40" s="23">
        <v>1398.34</v>
      </c>
    </row>
    <row r="41" spans="2:19" ht="36" customHeight="1" thickBot="1" x14ac:dyDescent="0.25">
      <c r="B41" s="2" t="s">
        <v>204</v>
      </c>
      <c r="C41" s="2" t="s">
        <v>131</v>
      </c>
      <c r="D41" s="14" t="s">
        <v>44</v>
      </c>
      <c r="E41" s="15" t="s">
        <v>8</v>
      </c>
      <c r="F41" s="16">
        <v>20</v>
      </c>
      <c r="G41" s="17">
        <v>166.94</v>
      </c>
      <c r="H41" s="18">
        <v>196.99</v>
      </c>
      <c r="I41" s="19">
        <v>3338.8</v>
      </c>
      <c r="J41" s="27">
        <v>3939.7840000000001</v>
      </c>
      <c r="K41" s="20"/>
      <c r="L41" s="7">
        <f t="shared" si="2"/>
        <v>196.99</v>
      </c>
      <c r="M41" s="7">
        <f t="shared" si="3"/>
        <v>3939.8</v>
      </c>
      <c r="N41" s="25">
        <v>182.4</v>
      </c>
      <c r="O41" s="23">
        <v>3648</v>
      </c>
      <c r="P41" s="16">
        <v>198.82</v>
      </c>
      <c r="Q41" s="23">
        <v>3976.32</v>
      </c>
      <c r="R41" s="16">
        <v>209.75</v>
      </c>
      <c r="S41" s="23">
        <v>4195.0200000000004</v>
      </c>
    </row>
    <row r="42" spans="2:19" ht="36" customHeight="1" thickBot="1" x14ac:dyDescent="0.25">
      <c r="B42" s="2" t="s">
        <v>205</v>
      </c>
      <c r="C42" s="2" t="s">
        <v>132</v>
      </c>
      <c r="D42" s="14" t="s">
        <v>45</v>
      </c>
      <c r="E42" s="15" t="s">
        <v>8</v>
      </c>
      <c r="F42" s="16">
        <v>22</v>
      </c>
      <c r="G42" s="17">
        <v>139.12</v>
      </c>
      <c r="H42" s="18">
        <v>164.16</v>
      </c>
      <c r="I42" s="19">
        <v>3060.6400000000003</v>
      </c>
      <c r="J42" s="28">
        <v>3611.5552000000002</v>
      </c>
      <c r="K42" s="20"/>
      <c r="L42" s="7">
        <f t="shared" si="2"/>
        <v>164.15666666666667</v>
      </c>
      <c r="M42" s="7">
        <f t="shared" si="3"/>
        <v>3611.4466666666667</v>
      </c>
      <c r="N42" s="25">
        <v>152</v>
      </c>
      <c r="O42" s="23">
        <v>3344</v>
      </c>
      <c r="P42" s="16">
        <v>165.68</v>
      </c>
      <c r="Q42" s="23">
        <v>3644.96</v>
      </c>
      <c r="R42" s="16">
        <v>174.79</v>
      </c>
      <c r="S42" s="23">
        <v>3845.43</v>
      </c>
    </row>
    <row r="43" spans="2:19" ht="36" customHeight="1" thickBot="1" x14ac:dyDescent="0.25">
      <c r="B43" s="2" t="s">
        <v>206</v>
      </c>
      <c r="C43" s="2" t="s">
        <v>133</v>
      </c>
      <c r="D43" s="14" t="s">
        <v>46</v>
      </c>
      <c r="E43" s="15" t="s">
        <v>8</v>
      </c>
      <c r="F43" s="16">
        <v>8</v>
      </c>
      <c r="G43" s="17">
        <v>166.94</v>
      </c>
      <c r="H43" s="18">
        <v>196.99</v>
      </c>
      <c r="I43" s="19">
        <v>1335.52</v>
      </c>
      <c r="J43" s="24">
        <v>1575.9135999999999</v>
      </c>
      <c r="K43" s="20"/>
      <c r="L43" s="7">
        <f t="shared" si="2"/>
        <v>196.99</v>
      </c>
      <c r="M43" s="7">
        <f t="shared" si="3"/>
        <v>1575.92</v>
      </c>
      <c r="N43" s="25">
        <v>182.4</v>
      </c>
      <c r="O43" s="23">
        <v>1459.2</v>
      </c>
      <c r="P43" s="16">
        <v>198.82</v>
      </c>
      <c r="Q43" s="23">
        <v>1590.53</v>
      </c>
      <c r="R43" s="16">
        <v>209.75</v>
      </c>
      <c r="S43" s="23">
        <v>1678.01</v>
      </c>
    </row>
    <row r="44" spans="2:19" ht="36" customHeight="1" thickBot="1" x14ac:dyDescent="0.25">
      <c r="B44" s="2" t="s">
        <v>207</v>
      </c>
      <c r="C44" s="2" t="s">
        <v>134</v>
      </c>
      <c r="D44" s="14" t="s">
        <v>47</v>
      </c>
      <c r="E44" s="15" t="s">
        <v>8</v>
      </c>
      <c r="F44" s="16">
        <v>3</v>
      </c>
      <c r="G44" s="17">
        <v>166.94</v>
      </c>
      <c r="H44" s="18">
        <v>196.99</v>
      </c>
      <c r="I44" s="19">
        <v>500.82</v>
      </c>
      <c r="J44" s="24">
        <v>590.96759999999995</v>
      </c>
      <c r="K44" s="20"/>
      <c r="L44" s="7">
        <f t="shared" si="2"/>
        <v>196.99</v>
      </c>
      <c r="M44" s="7">
        <f t="shared" si="3"/>
        <v>590.97</v>
      </c>
      <c r="N44" s="25">
        <v>182.4</v>
      </c>
      <c r="O44" s="16">
        <v>547.20000000000005</v>
      </c>
      <c r="P44" s="16">
        <v>198.82</v>
      </c>
      <c r="Q44" s="16">
        <v>596.45000000000005</v>
      </c>
      <c r="R44" s="16">
        <v>209.75</v>
      </c>
      <c r="S44" s="16">
        <v>629.25</v>
      </c>
    </row>
    <row r="45" spans="2:19" ht="36" customHeight="1" thickBot="1" x14ac:dyDescent="0.25">
      <c r="B45" s="2" t="s">
        <v>208</v>
      </c>
      <c r="C45" s="2" t="s">
        <v>135</v>
      </c>
      <c r="D45" s="14" t="s">
        <v>48</v>
      </c>
      <c r="E45" s="15" t="s">
        <v>8</v>
      </c>
      <c r="F45" s="16">
        <v>16</v>
      </c>
      <c r="G45" s="17">
        <v>417.35</v>
      </c>
      <c r="H45" s="18">
        <v>492.47</v>
      </c>
      <c r="I45" s="19">
        <v>6677.6</v>
      </c>
      <c r="J45" s="17">
        <v>7879.5680000000002</v>
      </c>
      <c r="K45" s="20"/>
      <c r="L45" s="7">
        <f t="shared" si="2"/>
        <v>492.47333333333336</v>
      </c>
      <c r="M45" s="7">
        <f t="shared" si="3"/>
        <v>7879.5733333333337</v>
      </c>
      <c r="N45" s="25">
        <v>456</v>
      </c>
      <c r="O45" s="23">
        <v>7296</v>
      </c>
      <c r="P45" s="16">
        <v>497.04</v>
      </c>
      <c r="Q45" s="23">
        <v>7952.64</v>
      </c>
      <c r="R45" s="16">
        <v>524.38</v>
      </c>
      <c r="S45" s="23">
        <v>8390.0400000000009</v>
      </c>
    </row>
    <row r="46" spans="2:19" ht="36" customHeight="1" thickBot="1" x14ac:dyDescent="0.25">
      <c r="B46" s="2" t="s">
        <v>209</v>
      </c>
      <c r="C46" s="2" t="s">
        <v>136</v>
      </c>
      <c r="D46" s="14" t="s">
        <v>49</v>
      </c>
      <c r="E46" s="15" t="s">
        <v>8</v>
      </c>
      <c r="F46" s="16">
        <v>32</v>
      </c>
      <c r="G46" s="17">
        <v>347.79</v>
      </c>
      <c r="H46" s="18">
        <v>410.39</v>
      </c>
      <c r="I46" s="19">
        <v>11129.28</v>
      </c>
      <c r="J46" s="18">
        <v>13132.5504</v>
      </c>
      <c r="K46" s="20"/>
      <c r="L46" s="7">
        <f t="shared" si="2"/>
        <v>410.39333333333337</v>
      </c>
      <c r="M46" s="7">
        <f t="shared" si="3"/>
        <v>13132.586666666668</v>
      </c>
      <c r="N46" s="25">
        <v>380</v>
      </c>
      <c r="O46" s="23">
        <v>12160</v>
      </c>
      <c r="P46" s="16">
        <v>414.2</v>
      </c>
      <c r="Q46" s="23">
        <v>13254.4</v>
      </c>
      <c r="R46" s="16">
        <v>436.98</v>
      </c>
      <c r="S46" s="23">
        <v>13983.39</v>
      </c>
    </row>
    <row r="47" spans="2:19" ht="36" customHeight="1" thickBot="1" x14ac:dyDescent="0.25">
      <c r="B47" s="2" t="s">
        <v>210</v>
      </c>
      <c r="C47" s="2" t="s">
        <v>137</v>
      </c>
      <c r="D47" s="14" t="s">
        <v>50</v>
      </c>
      <c r="E47" s="15" t="s">
        <v>8</v>
      </c>
      <c r="F47" s="16">
        <v>3</v>
      </c>
      <c r="G47" s="17">
        <v>166.94</v>
      </c>
      <c r="H47" s="18">
        <v>196.99</v>
      </c>
      <c r="I47" s="19">
        <v>500.82</v>
      </c>
      <c r="J47" s="29">
        <v>590.96759999999995</v>
      </c>
      <c r="K47" s="20"/>
      <c r="L47" s="7">
        <f t="shared" si="2"/>
        <v>196.99</v>
      </c>
      <c r="M47" s="7">
        <f t="shared" si="3"/>
        <v>590.97</v>
      </c>
      <c r="N47" s="25">
        <v>182.4</v>
      </c>
      <c r="O47" s="16">
        <v>547.20000000000005</v>
      </c>
      <c r="P47" s="16">
        <v>198.82</v>
      </c>
      <c r="Q47" s="16">
        <v>596.45000000000005</v>
      </c>
      <c r="R47" s="16">
        <v>209.75</v>
      </c>
      <c r="S47" s="16">
        <v>629.25</v>
      </c>
    </row>
    <row r="48" spans="2:19" ht="36" customHeight="1" thickBot="1" x14ac:dyDescent="0.25">
      <c r="B48" s="2" t="s">
        <v>211</v>
      </c>
      <c r="C48" s="2" t="s">
        <v>138</v>
      </c>
      <c r="D48" s="14" t="s">
        <v>51</v>
      </c>
      <c r="E48" s="15" t="s">
        <v>8</v>
      </c>
      <c r="F48" s="16">
        <v>64</v>
      </c>
      <c r="G48" s="17">
        <v>361.7</v>
      </c>
      <c r="H48" s="18">
        <v>426.81</v>
      </c>
      <c r="I48" s="19">
        <v>23148.799999999999</v>
      </c>
      <c r="J48" s="18">
        <v>27315.583999999999</v>
      </c>
      <c r="K48" s="20"/>
      <c r="L48" s="7">
        <f t="shared" si="2"/>
        <v>426.81</v>
      </c>
      <c r="M48" s="7">
        <f t="shared" si="3"/>
        <v>27315.84</v>
      </c>
      <c r="N48" s="25">
        <v>395.2</v>
      </c>
      <c r="O48" s="23">
        <v>25292.799999999999</v>
      </c>
      <c r="P48" s="16">
        <v>430.77</v>
      </c>
      <c r="Q48" s="23">
        <v>27569.15</v>
      </c>
      <c r="R48" s="16">
        <v>454.46</v>
      </c>
      <c r="S48" s="23">
        <v>29085.46</v>
      </c>
    </row>
    <row r="49" spans="2:19" ht="36" customHeight="1" thickBot="1" x14ac:dyDescent="0.25">
      <c r="B49" s="2" t="s">
        <v>212</v>
      </c>
      <c r="C49" s="2">
        <v>10058951</v>
      </c>
      <c r="D49" s="14" t="s">
        <v>52</v>
      </c>
      <c r="E49" s="15" t="s">
        <v>8</v>
      </c>
      <c r="F49" s="16">
        <v>58</v>
      </c>
      <c r="G49" s="17">
        <v>973.81</v>
      </c>
      <c r="H49" s="18">
        <v>1149.0999999999999</v>
      </c>
      <c r="I49" s="19">
        <v>56480.979999999996</v>
      </c>
      <c r="J49" s="27">
        <v>66647.556399999987</v>
      </c>
      <c r="K49" s="20"/>
      <c r="L49" s="7">
        <f t="shared" si="2"/>
        <v>1149.1033333333335</v>
      </c>
      <c r="M49" s="7">
        <f t="shared" si="3"/>
        <v>66647.993333333347</v>
      </c>
      <c r="N49" s="26">
        <v>1064</v>
      </c>
      <c r="O49" s="23">
        <v>61712</v>
      </c>
      <c r="P49" s="23">
        <v>1159.76</v>
      </c>
      <c r="Q49" s="23">
        <v>67266.080000000002</v>
      </c>
      <c r="R49" s="23">
        <v>1223.55</v>
      </c>
      <c r="S49" s="23">
        <v>70965.710000000006</v>
      </c>
    </row>
    <row r="50" spans="2:19" ht="36" customHeight="1" thickBot="1" x14ac:dyDescent="0.25">
      <c r="B50" s="2" t="s">
        <v>213</v>
      </c>
      <c r="C50" s="2" t="s">
        <v>139</v>
      </c>
      <c r="D50" s="14" t="s">
        <v>53</v>
      </c>
      <c r="E50" s="15" t="s">
        <v>8</v>
      </c>
      <c r="F50" s="16">
        <v>18</v>
      </c>
      <c r="G50" s="17">
        <v>834.69</v>
      </c>
      <c r="H50" s="18">
        <v>984.93</v>
      </c>
      <c r="I50" s="19">
        <v>15024.420000000002</v>
      </c>
      <c r="J50" s="28">
        <v>17728.815600000002</v>
      </c>
      <c r="K50" s="20"/>
      <c r="L50" s="7">
        <f t="shared" si="2"/>
        <v>984.94333333333327</v>
      </c>
      <c r="M50" s="7">
        <f t="shared" si="3"/>
        <v>17728.98</v>
      </c>
      <c r="N50" s="25">
        <v>912</v>
      </c>
      <c r="O50" s="23">
        <v>16416</v>
      </c>
      <c r="P50" s="16">
        <v>994.08</v>
      </c>
      <c r="Q50" s="23">
        <v>17893.439999999999</v>
      </c>
      <c r="R50" s="23">
        <v>1048.75</v>
      </c>
      <c r="S50" s="23">
        <v>18877.580000000002</v>
      </c>
    </row>
    <row r="51" spans="2:19" ht="36" customHeight="1" thickBot="1" x14ac:dyDescent="0.25">
      <c r="B51" s="2" t="s">
        <v>214</v>
      </c>
      <c r="C51" s="2" t="s">
        <v>140</v>
      </c>
      <c r="D51" s="14" t="s">
        <v>54</v>
      </c>
      <c r="E51" s="15" t="s">
        <v>8</v>
      </c>
      <c r="F51" s="16">
        <v>6</v>
      </c>
      <c r="G51" s="17">
        <v>556.47</v>
      </c>
      <c r="H51" s="18">
        <v>656.63</v>
      </c>
      <c r="I51" s="19">
        <v>3338.82</v>
      </c>
      <c r="J51" s="18">
        <v>3939.8076000000001</v>
      </c>
      <c r="K51" s="20"/>
      <c r="L51" s="7">
        <f t="shared" si="2"/>
        <v>656.63</v>
      </c>
      <c r="M51" s="7">
        <f t="shared" si="3"/>
        <v>3939.7799999999997</v>
      </c>
      <c r="N51" s="25">
        <v>608</v>
      </c>
      <c r="O51" s="23">
        <v>3648</v>
      </c>
      <c r="P51" s="16">
        <v>662.72</v>
      </c>
      <c r="Q51" s="23">
        <v>3976.32</v>
      </c>
      <c r="R51" s="16">
        <v>699.17</v>
      </c>
      <c r="S51" s="23">
        <v>4195.0200000000004</v>
      </c>
    </row>
    <row r="52" spans="2:19" ht="36" customHeight="1" thickBot="1" x14ac:dyDescent="0.25">
      <c r="B52" s="2" t="s">
        <v>215</v>
      </c>
      <c r="C52" s="30" t="s">
        <v>141</v>
      </c>
      <c r="D52" s="14" t="s">
        <v>55</v>
      </c>
      <c r="E52" s="15" t="s">
        <v>8</v>
      </c>
      <c r="F52" s="16">
        <v>98</v>
      </c>
      <c r="G52" s="17">
        <v>139.12</v>
      </c>
      <c r="H52" s="18">
        <v>164.16</v>
      </c>
      <c r="I52" s="19">
        <v>13633.76</v>
      </c>
      <c r="J52" s="19">
        <v>16087.836799999999</v>
      </c>
      <c r="K52" s="20"/>
      <c r="L52" s="7">
        <f t="shared" si="2"/>
        <v>164.15666666666667</v>
      </c>
      <c r="M52" s="7">
        <f t="shared" si="3"/>
        <v>16087.353333333333</v>
      </c>
      <c r="N52" s="25">
        <v>152</v>
      </c>
      <c r="O52" s="23">
        <v>14896</v>
      </c>
      <c r="P52" s="16">
        <v>165.68</v>
      </c>
      <c r="Q52" s="23">
        <v>16236.64</v>
      </c>
      <c r="R52" s="16">
        <v>174.79</v>
      </c>
      <c r="S52" s="23">
        <v>17129.66</v>
      </c>
    </row>
    <row r="53" spans="2:19" ht="36" customHeight="1" thickBot="1" x14ac:dyDescent="0.25">
      <c r="B53" s="2" t="s">
        <v>255</v>
      </c>
      <c r="C53" s="2" t="s">
        <v>142</v>
      </c>
      <c r="D53" s="14" t="s">
        <v>56</v>
      </c>
      <c r="E53" s="15" t="s">
        <v>8</v>
      </c>
      <c r="F53" s="16">
        <v>479</v>
      </c>
      <c r="G53" s="17">
        <v>840.56</v>
      </c>
      <c r="H53" s="18">
        <v>991.86</v>
      </c>
      <c r="I53" s="19">
        <v>402628.24</v>
      </c>
      <c r="J53" s="27">
        <v>475101.32319999998</v>
      </c>
      <c r="K53" s="20"/>
      <c r="L53" s="7">
        <f t="shared" si="2"/>
        <v>991.85666666666657</v>
      </c>
      <c r="M53" s="7">
        <f t="shared" si="3"/>
        <v>475099.34333333327</v>
      </c>
      <c r="N53" s="25">
        <v>918.4</v>
      </c>
      <c r="O53" s="23">
        <v>439913.6</v>
      </c>
      <c r="P53" s="23">
        <v>1001.06</v>
      </c>
      <c r="Q53" s="23">
        <v>479505.82</v>
      </c>
      <c r="R53" s="23">
        <v>1056.1099999999999</v>
      </c>
      <c r="S53" s="23">
        <v>505878.64</v>
      </c>
    </row>
    <row r="54" spans="2:19" ht="36" customHeight="1" thickBot="1" x14ac:dyDescent="0.25">
      <c r="B54" s="2" t="s">
        <v>216</v>
      </c>
      <c r="C54" s="2" t="s">
        <v>143</v>
      </c>
      <c r="D54" s="14" t="s">
        <v>57</v>
      </c>
      <c r="E54" s="15" t="s">
        <v>16</v>
      </c>
      <c r="F54" s="16">
        <v>120</v>
      </c>
      <c r="G54" s="17">
        <v>7.65</v>
      </c>
      <c r="H54" s="18">
        <v>9.0299999999999994</v>
      </c>
      <c r="I54" s="19">
        <v>918</v>
      </c>
      <c r="J54" s="28">
        <v>1083.24</v>
      </c>
      <c r="K54" s="20"/>
      <c r="L54" s="7">
        <f t="shared" si="2"/>
        <v>9.0266666666666655</v>
      </c>
      <c r="M54" s="7">
        <f t="shared" si="3"/>
        <v>1083.1999999999998</v>
      </c>
      <c r="N54" s="25">
        <v>8.36</v>
      </c>
      <c r="O54" s="23">
        <v>1003.2</v>
      </c>
      <c r="P54" s="16">
        <v>9.11</v>
      </c>
      <c r="Q54" s="23">
        <v>1093.49</v>
      </c>
      <c r="R54" s="16">
        <v>9.61</v>
      </c>
      <c r="S54" s="23">
        <v>1153.6300000000001</v>
      </c>
    </row>
    <row r="55" spans="2:19" ht="36" customHeight="1" thickBot="1" x14ac:dyDescent="0.25">
      <c r="B55" s="2" t="s">
        <v>217</v>
      </c>
      <c r="C55" s="2" t="s">
        <v>144</v>
      </c>
      <c r="D55" s="14" t="s">
        <v>58</v>
      </c>
      <c r="E55" s="15" t="s">
        <v>8</v>
      </c>
      <c r="F55" s="16">
        <v>18</v>
      </c>
      <c r="G55" s="17">
        <v>1673.04</v>
      </c>
      <c r="H55" s="18">
        <v>1974.19</v>
      </c>
      <c r="I55" s="19">
        <v>30114.720000000001</v>
      </c>
      <c r="J55" s="18">
        <v>35535.369599999998</v>
      </c>
      <c r="K55" s="20"/>
      <c r="L55" s="7">
        <f t="shared" si="2"/>
        <v>1974.1899999999998</v>
      </c>
      <c r="M55" s="7">
        <f t="shared" si="3"/>
        <v>35535.42</v>
      </c>
      <c r="N55" s="26">
        <v>1827.98</v>
      </c>
      <c r="O55" s="23">
        <v>32903.64</v>
      </c>
      <c r="P55" s="23">
        <v>1992.5</v>
      </c>
      <c r="Q55" s="23">
        <v>35864.97</v>
      </c>
      <c r="R55" s="23">
        <v>2102.09</v>
      </c>
      <c r="S55" s="23">
        <v>37837.54</v>
      </c>
    </row>
    <row r="56" spans="2:19" ht="36" customHeight="1" thickBot="1" x14ac:dyDescent="0.25">
      <c r="B56" s="2" t="s">
        <v>218</v>
      </c>
      <c r="C56" s="2" t="s">
        <v>145</v>
      </c>
      <c r="D56" s="14" t="s">
        <v>59</v>
      </c>
      <c r="E56" s="15" t="s">
        <v>8</v>
      </c>
      <c r="F56" s="16">
        <v>22</v>
      </c>
      <c r="G56" s="17">
        <v>3477.92</v>
      </c>
      <c r="H56" s="18">
        <v>4103.95</v>
      </c>
      <c r="I56" s="19">
        <v>76514.240000000005</v>
      </c>
      <c r="J56" s="19">
        <v>90286.803199999995</v>
      </c>
      <c r="K56" s="20"/>
      <c r="L56" s="7">
        <f t="shared" si="2"/>
        <v>4103.9366666666674</v>
      </c>
      <c r="M56" s="7">
        <f t="shared" si="3"/>
        <v>90286.606666666688</v>
      </c>
      <c r="N56" s="26">
        <v>3800</v>
      </c>
      <c r="O56" s="23">
        <v>83600</v>
      </c>
      <c r="P56" s="23">
        <v>4142</v>
      </c>
      <c r="Q56" s="23">
        <v>91124</v>
      </c>
      <c r="R56" s="23">
        <v>4369.8100000000004</v>
      </c>
      <c r="S56" s="23">
        <v>96135.82</v>
      </c>
    </row>
    <row r="57" spans="2:19" ht="36" customHeight="1" thickBot="1" x14ac:dyDescent="0.25">
      <c r="B57" s="2" t="s">
        <v>219</v>
      </c>
      <c r="C57" s="2" t="s">
        <v>146</v>
      </c>
      <c r="D57" s="14" t="s">
        <v>60</v>
      </c>
      <c r="E57" s="15" t="s">
        <v>8</v>
      </c>
      <c r="F57" s="16">
        <v>58</v>
      </c>
      <c r="G57" s="17">
        <v>594.91</v>
      </c>
      <c r="H57" s="18">
        <v>701.99</v>
      </c>
      <c r="I57" s="19">
        <v>34504.78</v>
      </c>
      <c r="J57" s="27">
        <v>40715.640399999997</v>
      </c>
      <c r="K57" s="20"/>
      <c r="L57" s="31">
        <f t="shared" si="2"/>
        <v>701.99000000000012</v>
      </c>
      <c r="M57" s="7">
        <f t="shared" si="3"/>
        <v>40715.420000000006</v>
      </c>
      <c r="N57" s="25">
        <v>650</v>
      </c>
      <c r="O57" s="23">
        <v>37700</v>
      </c>
      <c r="P57" s="16">
        <v>708.5</v>
      </c>
      <c r="Q57" s="23">
        <v>41093</v>
      </c>
      <c r="R57" s="16">
        <v>747.47</v>
      </c>
      <c r="S57" s="23">
        <v>43353.120000000003</v>
      </c>
    </row>
    <row r="58" spans="2:19" ht="36" customHeight="1" thickBot="1" x14ac:dyDescent="0.25">
      <c r="B58" s="2" t="s">
        <v>220</v>
      </c>
      <c r="C58" s="2" t="s">
        <v>147</v>
      </c>
      <c r="D58" s="14" t="s">
        <v>61</v>
      </c>
      <c r="E58" s="15" t="s">
        <v>8</v>
      </c>
      <c r="F58" s="16">
        <v>58</v>
      </c>
      <c r="G58" s="17">
        <v>210.51</v>
      </c>
      <c r="H58" s="18">
        <v>248.4</v>
      </c>
      <c r="I58" s="19">
        <v>12209.58</v>
      </c>
      <c r="J58" s="28">
        <v>14407.304399999999</v>
      </c>
      <c r="K58" s="20"/>
      <c r="L58" s="7">
        <f t="shared" si="2"/>
        <v>248.39666666666668</v>
      </c>
      <c r="M58" s="7">
        <f t="shared" si="3"/>
        <v>14407.006666666668</v>
      </c>
      <c r="N58" s="25">
        <v>230</v>
      </c>
      <c r="O58" s="23">
        <v>13340</v>
      </c>
      <c r="P58" s="16">
        <v>250.7</v>
      </c>
      <c r="Q58" s="23">
        <v>14540.6</v>
      </c>
      <c r="R58" s="16">
        <v>264.49</v>
      </c>
      <c r="S58" s="23">
        <v>15340.33</v>
      </c>
    </row>
    <row r="59" spans="2:19" ht="36" customHeight="1" thickBot="1" x14ac:dyDescent="0.25">
      <c r="B59" s="2" t="s">
        <v>221</v>
      </c>
      <c r="C59" s="2" t="s">
        <v>148</v>
      </c>
      <c r="D59" s="14" t="s">
        <v>62</v>
      </c>
      <c r="E59" s="15" t="s">
        <v>8</v>
      </c>
      <c r="F59" s="16">
        <v>332</v>
      </c>
      <c r="G59" s="17">
        <v>77.8</v>
      </c>
      <c r="H59" s="18">
        <v>91.8</v>
      </c>
      <c r="I59" s="19">
        <v>25829.599999999999</v>
      </c>
      <c r="J59" s="18">
        <v>30478.927999999996</v>
      </c>
      <c r="K59" s="20"/>
      <c r="L59" s="7">
        <f t="shared" si="2"/>
        <v>91.8</v>
      </c>
      <c r="M59" s="7">
        <f t="shared" si="3"/>
        <v>30477.599999999999</v>
      </c>
      <c r="N59" s="25">
        <v>85</v>
      </c>
      <c r="O59" s="23">
        <v>28220</v>
      </c>
      <c r="P59" s="16">
        <v>92.65</v>
      </c>
      <c r="Q59" s="23">
        <v>30759.8</v>
      </c>
      <c r="R59" s="16">
        <v>97.75</v>
      </c>
      <c r="S59" s="23">
        <v>32451.59</v>
      </c>
    </row>
    <row r="60" spans="2:19" ht="36" customHeight="1" thickBot="1" x14ac:dyDescent="0.25">
      <c r="B60" s="2" t="s">
        <v>222</v>
      </c>
      <c r="C60" s="2" t="s">
        <v>149</v>
      </c>
      <c r="D60" s="14" t="s">
        <v>63</v>
      </c>
      <c r="E60" s="15" t="s">
        <v>8</v>
      </c>
      <c r="F60" s="16">
        <v>24</v>
      </c>
      <c r="G60" s="17">
        <v>359.64</v>
      </c>
      <c r="H60" s="18">
        <v>424.38</v>
      </c>
      <c r="I60" s="19">
        <v>8631.36</v>
      </c>
      <c r="J60" s="28">
        <v>10185.004800000001</v>
      </c>
      <c r="K60" s="20"/>
      <c r="L60" s="7">
        <f t="shared" si="2"/>
        <v>424.37999999999994</v>
      </c>
      <c r="M60" s="7">
        <f t="shared" si="3"/>
        <v>10185.119999999999</v>
      </c>
      <c r="N60" s="25">
        <v>392.95</v>
      </c>
      <c r="O60" s="23">
        <v>9430.7999999999993</v>
      </c>
      <c r="P60" s="16">
        <v>428.32</v>
      </c>
      <c r="Q60" s="23">
        <v>10279.57</v>
      </c>
      <c r="R60" s="16">
        <v>451.87</v>
      </c>
      <c r="S60" s="23">
        <v>10844.95</v>
      </c>
    </row>
    <row r="61" spans="2:19" ht="36" customHeight="1" thickBot="1" x14ac:dyDescent="0.25">
      <c r="B61" s="2" t="s">
        <v>223</v>
      </c>
      <c r="C61" s="2" t="s">
        <v>150</v>
      </c>
      <c r="D61" s="14" t="s">
        <v>64</v>
      </c>
      <c r="E61" s="15" t="s">
        <v>8</v>
      </c>
      <c r="F61" s="16">
        <v>154</v>
      </c>
      <c r="G61" s="17">
        <v>125.37</v>
      </c>
      <c r="H61" s="18">
        <v>147.94</v>
      </c>
      <c r="I61" s="19">
        <v>19306.98</v>
      </c>
      <c r="J61" s="18">
        <v>22782.236399999998</v>
      </c>
      <c r="K61" s="20"/>
      <c r="L61" s="7">
        <f t="shared" si="2"/>
        <v>147.93666666666664</v>
      </c>
      <c r="M61" s="7">
        <f t="shared" si="3"/>
        <v>22782.246666666662</v>
      </c>
      <c r="N61" s="25">
        <v>136.97999999999999</v>
      </c>
      <c r="O61" s="23">
        <v>21094.92</v>
      </c>
      <c r="P61" s="16">
        <v>149.31</v>
      </c>
      <c r="Q61" s="23">
        <v>22993.46</v>
      </c>
      <c r="R61" s="16">
        <v>157.52000000000001</v>
      </c>
      <c r="S61" s="23">
        <v>24258.1</v>
      </c>
    </row>
    <row r="62" spans="2:19" ht="36" customHeight="1" thickBot="1" x14ac:dyDescent="0.25">
      <c r="B62" s="2" t="s">
        <v>224</v>
      </c>
      <c r="C62" s="2" t="s">
        <v>151</v>
      </c>
      <c r="D62" s="14" t="s">
        <v>65</v>
      </c>
      <c r="E62" s="15" t="s">
        <v>8</v>
      </c>
      <c r="F62" s="16">
        <v>2</v>
      </c>
      <c r="G62" s="17">
        <v>27044.81</v>
      </c>
      <c r="H62" s="18">
        <v>31912.880000000001</v>
      </c>
      <c r="I62" s="19">
        <v>54089.62</v>
      </c>
      <c r="J62" s="29">
        <v>63825.751600000003</v>
      </c>
      <c r="K62" s="20"/>
      <c r="L62" s="7">
        <f t="shared" si="2"/>
        <v>31912.87</v>
      </c>
      <c r="M62" s="7">
        <f t="shared" si="3"/>
        <v>63825.74</v>
      </c>
      <c r="N62" s="26">
        <v>29549.41</v>
      </c>
      <c r="O62" s="23">
        <v>59098.82</v>
      </c>
      <c r="P62" s="23">
        <v>32208.86</v>
      </c>
      <c r="Q62" s="23">
        <v>64417.71</v>
      </c>
      <c r="R62" s="23">
        <v>33980.339999999997</v>
      </c>
      <c r="S62" s="23">
        <v>67960.69</v>
      </c>
    </row>
    <row r="63" spans="2:19" ht="36" customHeight="1" thickBot="1" x14ac:dyDescent="0.25">
      <c r="B63" s="2" t="s">
        <v>225</v>
      </c>
      <c r="C63" s="4" t="s">
        <v>152</v>
      </c>
      <c r="D63" s="14" t="s">
        <v>66</v>
      </c>
      <c r="E63" s="15" t="s">
        <v>8</v>
      </c>
      <c r="F63" s="16">
        <v>9</v>
      </c>
      <c r="G63" s="17">
        <v>7802.56</v>
      </c>
      <c r="H63" s="18">
        <v>9207.02</v>
      </c>
      <c r="I63" s="19">
        <v>70223.040000000008</v>
      </c>
      <c r="J63" s="18">
        <v>82863.1872</v>
      </c>
      <c r="K63" s="20"/>
      <c r="L63" s="7">
        <f t="shared" si="2"/>
        <v>9207.0199999999986</v>
      </c>
      <c r="M63" s="7">
        <f t="shared" si="3"/>
        <v>82863.179999999993</v>
      </c>
      <c r="N63" s="26">
        <v>8525.15</v>
      </c>
      <c r="O63" s="23">
        <v>76726.350000000006</v>
      </c>
      <c r="P63" s="23">
        <v>9292.41</v>
      </c>
      <c r="Q63" s="23">
        <v>83631.72</v>
      </c>
      <c r="R63" s="23">
        <v>9803.5</v>
      </c>
      <c r="S63" s="23">
        <v>88231.47</v>
      </c>
    </row>
    <row r="64" spans="2:19" ht="36" customHeight="1" thickBot="1" x14ac:dyDescent="0.25">
      <c r="B64" s="2" t="s">
        <v>226</v>
      </c>
      <c r="C64" s="4" t="s">
        <v>153</v>
      </c>
      <c r="D64" s="14" t="s">
        <v>67</v>
      </c>
      <c r="E64" s="15" t="s">
        <v>8</v>
      </c>
      <c r="F64" s="16">
        <v>5</v>
      </c>
      <c r="G64" s="17">
        <v>43487.81</v>
      </c>
      <c r="H64" s="18">
        <v>51315.62</v>
      </c>
      <c r="I64" s="19">
        <v>217439.05</v>
      </c>
      <c r="J64" s="29">
        <v>256578.07899999997</v>
      </c>
      <c r="K64" s="20"/>
      <c r="L64" s="7">
        <f t="shared" si="2"/>
        <v>51315.623333333329</v>
      </c>
      <c r="M64" s="7">
        <f t="shared" si="3"/>
        <v>256578.11666666664</v>
      </c>
      <c r="N64" s="26">
        <v>47515.199999999997</v>
      </c>
      <c r="O64" s="23">
        <v>237576</v>
      </c>
      <c r="P64" s="23">
        <v>51791.57</v>
      </c>
      <c r="Q64" s="23">
        <v>258957.84</v>
      </c>
      <c r="R64" s="23">
        <v>54640.1</v>
      </c>
      <c r="S64" s="23">
        <v>273200.52</v>
      </c>
    </row>
    <row r="65" spans="2:19" ht="36" customHeight="1" thickBot="1" x14ac:dyDescent="0.25">
      <c r="B65" s="2" t="s">
        <v>227</v>
      </c>
      <c r="C65" s="2">
        <v>404028</v>
      </c>
      <c r="D65" s="14" t="s">
        <v>68</v>
      </c>
      <c r="E65" s="15" t="s">
        <v>8</v>
      </c>
      <c r="F65" s="16">
        <v>14</v>
      </c>
      <c r="G65" s="17">
        <v>236.5</v>
      </c>
      <c r="H65" s="18">
        <v>279.07</v>
      </c>
      <c r="I65" s="19">
        <v>3311</v>
      </c>
      <c r="J65" s="18">
        <v>3906.98</v>
      </c>
      <c r="K65" s="20"/>
      <c r="L65" s="7">
        <f t="shared" si="2"/>
        <v>279.07</v>
      </c>
      <c r="M65" s="7">
        <f t="shared" si="3"/>
        <v>3906.98</v>
      </c>
      <c r="N65" s="25">
        <v>258.39999999999998</v>
      </c>
      <c r="O65" s="23">
        <v>3617.6</v>
      </c>
      <c r="P65" s="16">
        <v>281.66000000000003</v>
      </c>
      <c r="Q65" s="23">
        <v>3943.18</v>
      </c>
      <c r="R65" s="16">
        <v>297.14999999999998</v>
      </c>
      <c r="S65" s="23">
        <v>4160.0600000000004</v>
      </c>
    </row>
    <row r="66" spans="2:19" ht="36" customHeight="1" thickBot="1" x14ac:dyDescent="0.25">
      <c r="B66" s="2" t="s">
        <v>228</v>
      </c>
      <c r="C66" s="2" t="s">
        <v>128</v>
      </c>
      <c r="D66" s="14" t="s">
        <v>69</v>
      </c>
      <c r="E66" s="15" t="s">
        <v>8</v>
      </c>
      <c r="F66" s="16">
        <v>13</v>
      </c>
      <c r="G66" s="17">
        <v>2504.09</v>
      </c>
      <c r="H66" s="18">
        <v>2954.83</v>
      </c>
      <c r="I66" s="19">
        <v>32553.170000000002</v>
      </c>
      <c r="J66" s="29">
        <v>38412.740599999997</v>
      </c>
      <c r="K66" s="20"/>
      <c r="L66" s="7">
        <f t="shared" si="2"/>
        <v>2954.8333333333335</v>
      </c>
      <c r="M66" s="7">
        <f t="shared" si="3"/>
        <v>38412.833333333336</v>
      </c>
      <c r="N66" s="26">
        <v>2736</v>
      </c>
      <c r="O66" s="23">
        <v>35568</v>
      </c>
      <c r="P66" s="23">
        <v>2982.24</v>
      </c>
      <c r="Q66" s="23">
        <v>38769.120000000003</v>
      </c>
      <c r="R66" s="23">
        <v>3146.26</v>
      </c>
      <c r="S66" s="23">
        <v>40901.42</v>
      </c>
    </row>
    <row r="67" spans="2:19" ht="36" customHeight="1" thickBot="1" x14ac:dyDescent="0.25">
      <c r="B67" s="2" t="s">
        <v>229</v>
      </c>
      <c r="C67" s="2" t="s">
        <v>154</v>
      </c>
      <c r="D67" s="14" t="s">
        <v>70</v>
      </c>
      <c r="E67" s="15" t="s">
        <v>8</v>
      </c>
      <c r="F67" s="16">
        <v>28</v>
      </c>
      <c r="G67" s="17">
        <v>1368.78</v>
      </c>
      <c r="H67" s="18">
        <v>1615.16</v>
      </c>
      <c r="I67" s="19">
        <v>38325.839999999997</v>
      </c>
      <c r="J67" s="18">
        <v>45224.491199999997</v>
      </c>
      <c r="K67" s="20"/>
      <c r="L67" s="7">
        <f t="shared" si="2"/>
        <v>1615.16</v>
      </c>
      <c r="M67" s="7">
        <f t="shared" si="3"/>
        <v>45224.480000000003</v>
      </c>
      <c r="N67" s="26">
        <v>1495.54</v>
      </c>
      <c r="O67" s="23">
        <v>41875.120000000003</v>
      </c>
      <c r="P67" s="23">
        <v>1630.14</v>
      </c>
      <c r="Q67" s="23">
        <v>45643.88</v>
      </c>
      <c r="R67" s="23">
        <v>1719.8</v>
      </c>
      <c r="S67" s="23">
        <v>48154.29</v>
      </c>
    </row>
    <row r="68" spans="2:19" ht="36" customHeight="1" thickBot="1" x14ac:dyDescent="0.25">
      <c r="B68" s="2" t="s">
        <v>230</v>
      </c>
      <c r="C68" s="2" t="s">
        <v>155</v>
      </c>
      <c r="D68" s="14" t="s">
        <v>71</v>
      </c>
      <c r="E68" s="15" t="s">
        <v>8</v>
      </c>
      <c r="F68" s="16">
        <v>5</v>
      </c>
      <c r="G68" s="17">
        <v>961</v>
      </c>
      <c r="H68" s="18">
        <v>1133.98</v>
      </c>
      <c r="I68" s="19">
        <v>4805</v>
      </c>
      <c r="J68" s="28">
        <v>5669.9</v>
      </c>
      <c r="K68" s="20"/>
      <c r="L68" s="7">
        <f t="shared" si="2"/>
        <v>1133.9833333333333</v>
      </c>
      <c r="M68" s="7">
        <f t="shared" si="3"/>
        <v>5669.916666666667</v>
      </c>
      <c r="N68" s="26">
        <v>1050</v>
      </c>
      <c r="O68" s="23">
        <v>5250</v>
      </c>
      <c r="P68" s="23">
        <v>1144.5</v>
      </c>
      <c r="Q68" s="23">
        <v>5722.5</v>
      </c>
      <c r="R68" s="23">
        <v>1207.45</v>
      </c>
      <c r="S68" s="23">
        <v>6037.24</v>
      </c>
    </row>
    <row r="69" spans="2:19" ht="36" customHeight="1" thickBot="1" x14ac:dyDescent="0.25">
      <c r="B69" s="2" t="s">
        <v>231</v>
      </c>
      <c r="C69" s="2" t="s">
        <v>156</v>
      </c>
      <c r="D69" s="14" t="s">
        <v>72</v>
      </c>
      <c r="E69" s="15" t="s">
        <v>8</v>
      </c>
      <c r="F69" s="16">
        <v>14</v>
      </c>
      <c r="G69" s="17">
        <v>17.47</v>
      </c>
      <c r="H69" s="18">
        <v>20.61</v>
      </c>
      <c r="I69" s="19">
        <v>244.57999999999998</v>
      </c>
      <c r="J69" s="18">
        <v>288.60439999999994</v>
      </c>
      <c r="K69" s="20"/>
      <c r="L69" s="7">
        <f t="shared" si="2"/>
        <v>20.606666666666666</v>
      </c>
      <c r="M69" s="7">
        <f t="shared" si="3"/>
        <v>288.49333333333334</v>
      </c>
      <c r="N69" s="25">
        <v>19.079999999999998</v>
      </c>
      <c r="O69" s="16">
        <v>267.12</v>
      </c>
      <c r="P69" s="16">
        <v>20.8</v>
      </c>
      <c r="Q69" s="16">
        <v>291.16000000000003</v>
      </c>
      <c r="R69" s="16">
        <v>21.94</v>
      </c>
      <c r="S69" s="16">
        <v>307.17</v>
      </c>
    </row>
    <row r="70" spans="2:19" ht="36" customHeight="1" thickBot="1" x14ac:dyDescent="0.25">
      <c r="B70" s="2" t="s">
        <v>232</v>
      </c>
      <c r="C70" s="2" t="s">
        <v>157</v>
      </c>
      <c r="D70" s="14" t="s">
        <v>73</v>
      </c>
      <c r="E70" s="15" t="s">
        <v>8</v>
      </c>
      <c r="F70" s="16">
        <v>14</v>
      </c>
      <c r="G70" s="17">
        <v>1197.1199999999999</v>
      </c>
      <c r="H70" s="18">
        <v>1412.6</v>
      </c>
      <c r="I70" s="19">
        <v>16759.68</v>
      </c>
      <c r="J70" s="29">
        <v>19776.422399999999</v>
      </c>
      <c r="K70" s="20"/>
      <c r="L70" s="7">
        <f t="shared" si="2"/>
        <v>1412.5966666666666</v>
      </c>
      <c r="M70" s="7">
        <f t="shared" si="3"/>
        <v>19776.353333333333</v>
      </c>
      <c r="N70" s="26">
        <v>1307.98</v>
      </c>
      <c r="O70" s="23">
        <v>18311.72</v>
      </c>
      <c r="P70" s="23">
        <v>1425.7</v>
      </c>
      <c r="Q70" s="23">
        <v>19959.77</v>
      </c>
      <c r="R70" s="23">
        <v>1504.11</v>
      </c>
      <c r="S70" s="23">
        <v>21057.56</v>
      </c>
    </row>
    <row r="71" spans="2:19" ht="36" customHeight="1" thickBot="1" x14ac:dyDescent="0.25">
      <c r="B71" s="2" t="s">
        <v>233</v>
      </c>
      <c r="C71" s="2" t="s">
        <v>158</v>
      </c>
      <c r="D71" s="14" t="s">
        <v>74</v>
      </c>
      <c r="E71" s="15" t="s">
        <v>8</v>
      </c>
      <c r="F71" s="16">
        <v>14</v>
      </c>
      <c r="G71" s="17">
        <v>238.14</v>
      </c>
      <c r="H71" s="18">
        <v>281.01</v>
      </c>
      <c r="I71" s="19">
        <v>3333.96</v>
      </c>
      <c r="J71" s="18">
        <v>3934.0727999999999</v>
      </c>
      <c r="K71" s="20"/>
      <c r="L71" s="7">
        <f t="shared" si="2"/>
        <v>281.00333333333333</v>
      </c>
      <c r="M71" s="7">
        <f t="shared" si="3"/>
        <v>3934.0466666666666</v>
      </c>
      <c r="N71" s="25">
        <v>260.19</v>
      </c>
      <c r="O71" s="23">
        <v>3642.66</v>
      </c>
      <c r="P71" s="16">
        <v>283.61</v>
      </c>
      <c r="Q71" s="23">
        <v>3970.5</v>
      </c>
      <c r="R71" s="16">
        <v>299.20999999999998</v>
      </c>
      <c r="S71" s="23">
        <v>4188.88</v>
      </c>
    </row>
    <row r="72" spans="2:19" ht="36" customHeight="1" thickBot="1" x14ac:dyDescent="0.25">
      <c r="B72" s="2" t="s">
        <v>234</v>
      </c>
      <c r="C72" s="5">
        <v>13249</v>
      </c>
      <c r="D72" s="14" t="s">
        <v>75</v>
      </c>
      <c r="E72" s="15" t="s">
        <v>8</v>
      </c>
      <c r="F72" s="16">
        <v>44</v>
      </c>
      <c r="G72" s="17">
        <v>58.43</v>
      </c>
      <c r="H72" s="18">
        <v>68.95</v>
      </c>
      <c r="I72" s="19">
        <v>2570.92</v>
      </c>
      <c r="J72" s="29">
        <v>3033.6855999999998</v>
      </c>
      <c r="K72" s="20"/>
      <c r="L72" s="7">
        <f t="shared" si="2"/>
        <v>68.946666666666673</v>
      </c>
      <c r="M72" s="7">
        <f t="shared" ref="M72:M87" si="4">L72*F72</f>
        <v>3033.6533333333336</v>
      </c>
      <c r="N72" s="25">
        <v>63.84</v>
      </c>
      <c r="O72" s="23">
        <v>2808.96</v>
      </c>
      <c r="P72" s="16">
        <v>69.59</v>
      </c>
      <c r="Q72" s="23">
        <v>3061.77</v>
      </c>
      <c r="R72" s="16">
        <v>73.41</v>
      </c>
      <c r="S72" s="23">
        <v>3230.16</v>
      </c>
    </row>
    <row r="73" spans="2:19" ht="36" customHeight="1" thickBot="1" x14ac:dyDescent="0.25">
      <c r="B73" s="2" t="s">
        <v>235</v>
      </c>
      <c r="C73" s="5">
        <v>13547</v>
      </c>
      <c r="D73" s="14" t="s">
        <v>76</v>
      </c>
      <c r="E73" s="15" t="s">
        <v>8</v>
      </c>
      <c r="F73" s="16">
        <v>2172</v>
      </c>
      <c r="G73" s="17">
        <v>41.15</v>
      </c>
      <c r="H73" s="18">
        <v>48.56</v>
      </c>
      <c r="I73" s="19">
        <v>89377.8</v>
      </c>
      <c r="J73" s="18">
        <v>105465.804</v>
      </c>
      <c r="K73" s="20"/>
      <c r="L73" s="7">
        <f t="shared" si="2"/>
        <v>48.556666666666672</v>
      </c>
      <c r="M73" s="7">
        <f t="shared" si="4"/>
        <v>105465.08000000002</v>
      </c>
      <c r="N73" s="25">
        <v>44.96</v>
      </c>
      <c r="O73" s="23">
        <v>97653.119999999995</v>
      </c>
      <c r="P73" s="16">
        <v>49.01</v>
      </c>
      <c r="Q73" s="23">
        <v>106441.9</v>
      </c>
      <c r="R73" s="16">
        <v>51.7</v>
      </c>
      <c r="S73" s="23">
        <v>112296.21</v>
      </c>
    </row>
    <row r="74" spans="2:19" ht="36" customHeight="1" thickBot="1" x14ac:dyDescent="0.25">
      <c r="B74" s="2" t="s">
        <v>236</v>
      </c>
      <c r="C74" s="2">
        <v>10052</v>
      </c>
      <c r="D74" s="14" t="s">
        <v>77</v>
      </c>
      <c r="E74" s="15" t="s">
        <v>8</v>
      </c>
      <c r="F74" s="16">
        <v>3272</v>
      </c>
      <c r="G74" s="17">
        <v>12.83</v>
      </c>
      <c r="H74" s="18">
        <v>15.14</v>
      </c>
      <c r="I74" s="19">
        <v>41979.76</v>
      </c>
      <c r="J74" s="29">
        <v>49536.116800000003</v>
      </c>
      <c r="K74" s="20"/>
      <c r="L74" s="7">
        <f t="shared" si="2"/>
        <v>15.14</v>
      </c>
      <c r="M74" s="7">
        <f t="shared" si="4"/>
        <v>49538.080000000002</v>
      </c>
      <c r="N74" s="25">
        <v>14.02</v>
      </c>
      <c r="O74" s="23">
        <v>45873.440000000002</v>
      </c>
      <c r="P74" s="16">
        <v>15.28</v>
      </c>
      <c r="Q74" s="23">
        <v>50002.05</v>
      </c>
      <c r="R74" s="16">
        <v>16.12</v>
      </c>
      <c r="S74" s="23">
        <v>52752.160000000003</v>
      </c>
    </row>
    <row r="75" spans="2:19" ht="36" customHeight="1" thickBot="1" x14ac:dyDescent="0.25">
      <c r="B75" s="2" t="s">
        <v>237</v>
      </c>
      <c r="C75" s="2"/>
      <c r="D75" s="14" t="s">
        <v>78</v>
      </c>
      <c r="E75" s="15" t="s">
        <v>16</v>
      </c>
      <c r="F75" s="16">
        <v>80</v>
      </c>
      <c r="G75" s="17">
        <v>62.6</v>
      </c>
      <c r="H75" s="18">
        <v>73.87</v>
      </c>
      <c r="I75" s="19">
        <v>5008</v>
      </c>
      <c r="J75" s="28">
        <v>5909.44</v>
      </c>
      <c r="K75" s="20"/>
      <c r="L75" s="7">
        <f t="shared" si="2"/>
        <v>73.873333333333335</v>
      </c>
      <c r="M75" s="7">
        <f t="shared" si="4"/>
        <v>5909.8666666666668</v>
      </c>
      <c r="N75" s="25">
        <v>68.400000000000006</v>
      </c>
      <c r="O75" s="23">
        <v>5472</v>
      </c>
      <c r="P75" s="16">
        <v>74.56</v>
      </c>
      <c r="Q75" s="23">
        <v>5964.48</v>
      </c>
      <c r="R75" s="16">
        <v>78.66</v>
      </c>
      <c r="S75" s="23">
        <v>6292.53</v>
      </c>
    </row>
    <row r="76" spans="2:19" ht="36" customHeight="1" thickBot="1" x14ac:dyDescent="0.25">
      <c r="B76" s="2" t="s">
        <v>238</v>
      </c>
      <c r="C76" s="2" t="s">
        <v>159</v>
      </c>
      <c r="D76" s="14" t="s">
        <v>79</v>
      </c>
      <c r="E76" s="15" t="s">
        <v>8</v>
      </c>
      <c r="F76" s="16">
        <v>84</v>
      </c>
      <c r="G76" s="17">
        <v>69.56</v>
      </c>
      <c r="H76" s="18">
        <v>82.08</v>
      </c>
      <c r="I76" s="19">
        <v>5843.04</v>
      </c>
      <c r="J76" s="32">
        <v>6894.7871999999998</v>
      </c>
      <c r="K76" s="20"/>
      <c r="L76" s="7">
        <f t="shared" si="2"/>
        <v>82.08</v>
      </c>
      <c r="M76" s="7">
        <f t="shared" si="4"/>
        <v>6894.72</v>
      </c>
      <c r="N76" s="25">
        <v>76</v>
      </c>
      <c r="O76" s="23">
        <v>6384</v>
      </c>
      <c r="P76" s="16">
        <v>82.84</v>
      </c>
      <c r="Q76" s="23">
        <v>6958.56</v>
      </c>
      <c r="R76" s="16">
        <v>87.4</v>
      </c>
      <c r="S76" s="23">
        <v>7341.28</v>
      </c>
    </row>
    <row r="77" spans="2:19" ht="36" customHeight="1" thickBot="1" x14ac:dyDescent="0.25">
      <c r="B77" s="2" t="s">
        <v>239</v>
      </c>
      <c r="C77" s="2" t="s">
        <v>160</v>
      </c>
      <c r="D77" s="14" t="s">
        <v>80</v>
      </c>
      <c r="E77" s="15" t="s">
        <v>8</v>
      </c>
      <c r="F77" s="16">
        <v>42</v>
      </c>
      <c r="G77" s="17">
        <v>69.56</v>
      </c>
      <c r="H77" s="18">
        <v>82.08</v>
      </c>
      <c r="I77" s="19">
        <v>2921.52</v>
      </c>
      <c r="J77" s="24">
        <v>3447.3935999999999</v>
      </c>
      <c r="K77" s="20"/>
      <c r="L77" s="7">
        <f t="shared" si="2"/>
        <v>82.08</v>
      </c>
      <c r="M77" s="7">
        <f t="shared" si="4"/>
        <v>3447.36</v>
      </c>
      <c r="N77" s="25">
        <v>76</v>
      </c>
      <c r="O77" s="23">
        <v>3192</v>
      </c>
      <c r="P77" s="16">
        <v>82.84</v>
      </c>
      <c r="Q77" s="23">
        <v>3479.28</v>
      </c>
      <c r="R77" s="16">
        <v>87.4</v>
      </c>
      <c r="S77" s="23">
        <v>3670.64</v>
      </c>
    </row>
    <row r="78" spans="2:19" ht="36" customHeight="1" thickBot="1" x14ac:dyDescent="0.25">
      <c r="B78" s="2" t="s">
        <v>240</v>
      </c>
      <c r="C78" s="2" t="s">
        <v>161</v>
      </c>
      <c r="D78" s="14" t="s">
        <v>81</v>
      </c>
      <c r="E78" s="15" t="s">
        <v>8</v>
      </c>
      <c r="F78" s="16">
        <v>3272</v>
      </c>
      <c r="G78" s="17">
        <v>19.670000000000002</v>
      </c>
      <c r="H78" s="18">
        <v>23.21</v>
      </c>
      <c r="I78" s="19">
        <v>64360.240000000005</v>
      </c>
      <c r="J78" s="17">
        <v>75945.083200000008</v>
      </c>
      <c r="K78" s="20"/>
      <c r="L78" s="7">
        <f t="shared" si="2"/>
        <v>23.206666666666667</v>
      </c>
      <c r="M78" s="7">
        <f t="shared" si="4"/>
        <v>75932.213333333333</v>
      </c>
      <c r="N78" s="25">
        <v>21.49</v>
      </c>
      <c r="O78" s="23">
        <v>70315.28</v>
      </c>
      <c r="P78" s="16">
        <v>23.42</v>
      </c>
      <c r="Q78" s="23">
        <v>76643.66</v>
      </c>
      <c r="R78" s="16">
        <v>24.71</v>
      </c>
      <c r="S78" s="23">
        <v>80859.06</v>
      </c>
    </row>
    <row r="79" spans="2:19" ht="36" customHeight="1" thickBot="1" x14ac:dyDescent="0.25">
      <c r="B79" s="2" t="s">
        <v>241</v>
      </c>
      <c r="C79" s="2">
        <v>1002330</v>
      </c>
      <c r="D79" s="14" t="s">
        <v>82</v>
      </c>
      <c r="E79" s="15" t="s">
        <v>8</v>
      </c>
      <c r="F79" s="16">
        <v>273</v>
      </c>
      <c r="G79" s="17">
        <v>509.14</v>
      </c>
      <c r="H79" s="18">
        <v>600.79</v>
      </c>
      <c r="I79" s="19">
        <v>138995.22</v>
      </c>
      <c r="J79" s="28">
        <v>164014.3596</v>
      </c>
      <c r="K79" s="20"/>
      <c r="L79" s="7">
        <f t="shared" si="2"/>
        <v>600.78666666666675</v>
      </c>
      <c r="M79" s="7">
        <f t="shared" si="4"/>
        <v>164014.76</v>
      </c>
      <c r="N79" s="25">
        <v>556.29</v>
      </c>
      <c r="O79" s="23">
        <v>151867.17000000001</v>
      </c>
      <c r="P79" s="16">
        <v>606.36</v>
      </c>
      <c r="Q79" s="23">
        <v>165535.22</v>
      </c>
      <c r="R79" s="16">
        <v>639.71</v>
      </c>
      <c r="S79" s="23">
        <v>174639.65</v>
      </c>
    </row>
    <row r="80" spans="2:19" ht="36" customHeight="1" thickBot="1" x14ac:dyDescent="0.25">
      <c r="B80" s="2" t="s">
        <v>242</v>
      </c>
      <c r="C80" s="2" t="s">
        <v>162</v>
      </c>
      <c r="D80" s="14" t="s">
        <v>83</v>
      </c>
      <c r="E80" s="15" t="s">
        <v>16</v>
      </c>
      <c r="F80" s="16">
        <v>128</v>
      </c>
      <c r="G80" s="17">
        <v>278.23</v>
      </c>
      <c r="H80" s="18">
        <v>328.31</v>
      </c>
      <c r="I80" s="19">
        <v>35613.440000000002</v>
      </c>
      <c r="J80" s="18">
        <v>42023.859199999999</v>
      </c>
      <c r="K80" s="20"/>
      <c r="L80" s="7">
        <f t="shared" ref="L80:L87" si="5">(N80+P80+R80)/3</f>
        <v>328.31333333333333</v>
      </c>
      <c r="M80" s="7">
        <f t="shared" si="4"/>
        <v>42024.106666666667</v>
      </c>
      <c r="N80" s="25">
        <v>304</v>
      </c>
      <c r="O80" s="23">
        <v>38912</v>
      </c>
      <c r="P80" s="16">
        <v>331.36</v>
      </c>
      <c r="Q80" s="23">
        <v>42414.080000000002</v>
      </c>
      <c r="R80" s="16">
        <v>349.58</v>
      </c>
      <c r="S80" s="23">
        <v>44746.85</v>
      </c>
    </row>
    <row r="81" spans="2:19" ht="36" customHeight="1" thickBot="1" x14ac:dyDescent="0.25">
      <c r="B81" s="2" t="s">
        <v>243</v>
      </c>
      <c r="C81" s="2" t="s">
        <v>163</v>
      </c>
      <c r="D81" s="14" t="s">
        <v>84</v>
      </c>
      <c r="E81" s="15" t="s">
        <v>8</v>
      </c>
      <c r="F81" s="16">
        <v>390</v>
      </c>
      <c r="G81" s="17">
        <v>4.17</v>
      </c>
      <c r="H81" s="18">
        <v>4.92</v>
      </c>
      <c r="I81" s="19">
        <v>1626.3</v>
      </c>
      <c r="J81" s="29">
        <v>1919.0339999999999</v>
      </c>
      <c r="K81" s="20"/>
      <c r="L81" s="7">
        <f t="shared" si="5"/>
        <v>4.9233333333333329</v>
      </c>
      <c r="M81" s="7">
        <f t="shared" si="4"/>
        <v>1920.1</v>
      </c>
      <c r="N81" s="25">
        <v>4.5599999999999996</v>
      </c>
      <c r="O81" s="23">
        <v>1778.4</v>
      </c>
      <c r="P81" s="16">
        <v>4.97</v>
      </c>
      <c r="Q81" s="23">
        <v>1938.46</v>
      </c>
      <c r="R81" s="16">
        <v>5.24</v>
      </c>
      <c r="S81" s="23">
        <v>2045.07</v>
      </c>
    </row>
    <row r="82" spans="2:19" ht="36" customHeight="1" thickBot="1" x14ac:dyDescent="0.25">
      <c r="B82" s="2" t="s">
        <v>244</v>
      </c>
      <c r="C82" s="2" t="s">
        <v>164</v>
      </c>
      <c r="D82" s="14" t="s">
        <v>85</v>
      </c>
      <c r="E82" s="15" t="s">
        <v>8</v>
      </c>
      <c r="F82" s="16">
        <v>605</v>
      </c>
      <c r="G82" s="17">
        <v>4.17</v>
      </c>
      <c r="H82" s="18">
        <v>4.92</v>
      </c>
      <c r="I82" s="19">
        <v>2522.85</v>
      </c>
      <c r="J82" s="18">
        <v>2976.9629999999997</v>
      </c>
      <c r="K82" s="20"/>
      <c r="L82" s="7">
        <f t="shared" si="5"/>
        <v>4.9233333333333329</v>
      </c>
      <c r="M82" s="7">
        <f t="shared" si="4"/>
        <v>2978.6166666666663</v>
      </c>
      <c r="N82" s="25">
        <v>4.5599999999999996</v>
      </c>
      <c r="O82" s="23">
        <v>2758.8</v>
      </c>
      <c r="P82" s="16">
        <v>4.97</v>
      </c>
      <c r="Q82" s="23">
        <v>3007.09</v>
      </c>
      <c r="R82" s="16">
        <v>5.24</v>
      </c>
      <c r="S82" s="23">
        <v>3172.48</v>
      </c>
    </row>
    <row r="83" spans="2:19" ht="36" customHeight="1" thickBot="1" x14ac:dyDescent="0.25">
      <c r="B83" s="2" t="s">
        <v>245</v>
      </c>
      <c r="C83" s="2" t="s">
        <v>165</v>
      </c>
      <c r="D83" s="14" t="s">
        <v>86</v>
      </c>
      <c r="E83" s="15" t="s">
        <v>8</v>
      </c>
      <c r="F83" s="16">
        <v>170</v>
      </c>
      <c r="G83" s="17">
        <v>4.17</v>
      </c>
      <c r="H83" s="18">
        <v>4.92</v>
      </c>
      <c r="I83" s="19">
        <v>708.9</v>
      </c>
      <c r="J83" s="18">
        <v>836.50199999999995</v>
      </c>
      <c r="K83" s="20"/>
      <c r="L83" s="7">
        <f t="shared" si="5"/>
        <v>4.9233333333333329</v>
      </c>
      <c r="M83" s="7">
        <f t="shared" si="4"/>
        <v>836.96666666666658</v>
      </c>
      <c r="N83" s="25">
        <v>4.5599999999999996</v>
      </c>
      <c r="O83" s="16">
        <v>775.2</v>
      </c>
      <c r="P83" s="16">
        <v>4.97</v>
      </c>
      <c r="Q83" s="16">
        <v>844.97</v>
      </c>
      <c r="R83" s="16">
        <v>5.24</v>
      </c>
      <c r="S83" s="16">
        <v>891.44</v>
      </c>
    </row>
    <row r="84" spans="2:19" ht="36" customHeight="1" thickBot="1" x14ac:dyDescent="0.25">
      <c r="B84" s="2" t="s">
        <v>246</v>
      </c>
      <c r="C84" s="2" t="s">
        <v>166</v>
      </c>
      <c r="D84" s="14" t="s">
        <v>87</v>
      </c>
      <c r="E84" s="15" t="s">
        <v>8</v>
      </c>
      <c r="F84" s="16">
        <v>85</v>
      </c>
      <c r="G84" s="17">
        <v>4.17</v>
      </c>
      <c r="H84" s="18">
        <v>4.92</v>
      </c>
      <c r="I84" s="19">
        <v>354.45</v>
      </c>
      <c r="J84" s="29">
        <v>418.25099999999998</v>
      </c>
      <c r="K84" s="20"/>
      <c r="L84" s="7">
        <f t="shared" si="5"/>
        <v>4.9233333333333329</v>
      </c>
      <c r="M84" s="7">
        <f t="shared" si="4"/>
        <v>418.48333333333329</v>
      </c>
      <c r="N84" s="25">
        <v>4.5599999999999996</v>
      </c>
      <c r="O84" s="16">
        <v>387.6</v>
      </c>
      <c r="P84" s="16">
        <v>4.97</v>
      </c>
      <c r="Q84" s="16">
        <v>422.48</v>
      </c>
      <c r="R84" s="16">
        <v>5.24</v>
      </c>
      <c r="S84" s="16">
        <v>445.72</v>
      </c>
    </row>
    <row r="85" spans="2:19" ht="36" customHeight="1" thickBot="1" x14ac:dyDescent="0.25">
      <c r="B85" s="2" t="s">
        <v>247</v>
      </c>
      <c r="C85" s="2" t="s">
        <v>167</v>
      </c>
      <c r="D85" s="14" t="s">
        <v>88</v>
      </c>
      <c r="E85" s="15" t="s">
        <v>16</v>
      </c>
      <c r="F85" s="16">
        <v>3850</v>
      </c>
      <c r="G85" s="17">
        <v>17.36</v>
      </c>
      <c r="H85" s="18">
        <v>20.48</v>
      </c>
      <c r="I85" s="19">
        <v>66836</v>
      </c>
      <c r="J85" s="18">
        <v>78866.48</v>
      </c>
      <c r="K85" s="20"/>
      <c r="L85" s="7">
        <f t="shared" si="5"/>
        <v>20.47666666666667</v>
      </c>
      <c r="M85" s="7">
        <f t="shared" si="4"/>
        <v>78835.166666666686</v>
      </c>
      <c r="N85" s="25">
        <v>18.96</v>
      </c>
      <c r="O85" s="23">
        <v>72996</v>
      </c>
      <c r="P85" s="16">
        <v>20.67</v>
      </c>
      <c r="Q85" s="23">
        <v>79565.64</v>
      </c>
      <c r="R85" s="16">
        <v>21.8</v>
      </c>
      <c r="S85" s="23">
        <v>83941.75</v>
      </c>
    </row>
    <row r="86" spans="2:19" ht="36" customHeight="1" thickBot="1" x14ac:dyDescent="0.25">
      <c r="B86" s="2" t="s">
        <v>248</v>
      </c>
      <c r="C86" s="2" t="s">
        <v>168</v>
      </c>
      <c r="D86" s="14" t="s">
        <v>89</v>
      </c>
      <c r="E86" s="15" t="s">
        <v>6</v>
      </c>
      <c r="F86" s="16">
        <v>55</v>
      </c>
      <c r="G86" s="17">
        <v>200.9</v>
      </c>
      <c r="H86" s="18">
        <v>237.06</v>
      </c>
      <c r="I86" s="19">
        <v>11049.5</v>
      </c>
      <c r="J86" s="28">
        <v>13038.41</v>
      </c>
      <c r="K86" s="20"/>
      <c r="L86" s="7">
        <f t="shared" si="5"/>
        <v>237.05666666666664</v>
      </c>
      <c r="M86" s="7">
        <f t="shared" si="4"/>
        <v>13038.116666666665</v>
      </c>
      <c r="N86" s="25">
        <v>219.5</v>
      </c>
      <c r="O86" s="23">
        <v>12072.5</v>
      </c>
      <c r="P86" s="16">
        <v>239.26</v>
      </c>
      <c r="Q86" s="23">
        <v>13159.03</v>
      </c>
      <c r="R86" s="16">
        <v>252.41</v>
      </c>
      <c r="S86" s="23">
        <v>13882.77</v>
      </c>
    </row>
    <row r="87" spans="2:19" ht="36" customHeight="1" thickBot="1" x14ac:dyDescent="0.25">
      <c r="B87" s="2" t="s">
        <v>249</v>
      </c>
      <c r="C87" s="2" t="s">
        <v>169</v>
      </c>
      <c r="D87" s="14" t="s">
        <v>90</v>
      </c>
      <c r="E87" s="15" t="s">
        <v>16</v>
      </c>
      <c r="F87" s="16">
        <v>300</v>
      </c>
      <c r="G87" s="17">
        <v>14.72</v>
      </c>
      <c r="H87" s="18">
        <v>17.37</v>
      </c>
      <c r="I87" s="19">
        <v>4416</v>
      </c>
      <c r="J87" s="18">
        <v>5210.88</v>
      </c>
      <c r="K87" s="20"/>
      <c r="L87" s="7">
        <f t="shared" si="5"/>
        <v>17.366666666666664</v>
      </c>
      <c r="M87" s="7">
        <f t="shared" si="4"/>
        <v>5209.9999999999991</v>
      </c>
      <c r="N87" s="33">
        <v>16.079999999999998</v>
      </c>
      <c r="O87" s="34">
        <v>4824</v>
      </c>
      <c r="P87" s="16">
        <v>17.53</v>
      </c>
      <c r="Q87" s="23">
        <v>5258.16</v>
      </c>
      <c r="R87" s="16">
        <v>18.489999999999998</v>
      </c>
      <c r="S87" s="23">
        <v>5547.36</v>
      </c>
    </row>
    <row r="88" spans="2:19" ht="36" customHeight="1" thickBot="1" x14ac:dyDescent="0.25">
      <c r="B88" s="39" t="s">
        <v>250</v>
      </c>
      <c r="C88" s="40"/>
      <c r="D88" s="40"/>
      <c r="E88" s="41"/>
      <c r="F88" s="41"/>
      <c r="G88" s="41"/>
      <c r="H88" s="42"/>
      <c r="I88" s="24">
        <f>SUM(I8:I87)</f>
        <v>4535848.0399999991</v>
      </c>
      <c r="J88" s="18">
        <f>SUM(J8:J87)</f>
        <v>5352300.6872000033</v>
      </c>
      <c r="K88" s="20"/>
      <c r="N88" s="35"/>
      <c r="O88" s="36"/>
      <c r="P88" s="35"/>
      <c r="Q88" s="36"/>
      <c r="R88" s="35"/>
      <c r="S88" s="36"/>
    </row>
    <row r="89" spans="2:19" s="38" customFormat="1" ht="25.5" customHeight="1" thickBot="1" x14ac:dyDescent="0.25">
      <c r="B89" s="39" t="s">
        <v>97</v>
      </c>
      <c r="C89" s="40"/>
      <c r="D89" s="40"/>
      <c r="E89" s="40"/>
      <c r="F89" s="40"/>
      <c r="G89" s="40"/>
      <c r="H89" s="40"/>
      <c r="I89" s="40"/>
      <c r="J89" s="43"/>
      <c r="K89" s="37"/>
      <c r="L89" s="31"/>
      <c r="M89" s="31"/>
      <c r="N89" s="35"/>
      <c r="O89" s="36"/>
      <c r="P89" s="35"/>
      <c r="Q89" s="36"/>
      <c r="R89" s="35"/>
      <c r="S89" s="36"/>
    </row>
    <row r="90" spans="2:19" ht="36" customHeight="1" thickBot="1" x14ac:dyDescent="0.25">
      <c r="B90" s="1" t="s">
        <v>251</v>
      </c>
      <c r="C90" s="44" t="s">
        <v>95</v>
      </c>
      <c r="D90" s="45"/>
      <c r="E90" s="45"/>
      <c r="F90" s="45"/>
      <c r="G90" s="45"/>
      <c r="H90" s="54"/>
      <c r="I90" s="57">
        <v>2388297.36</v>
      </c>
      <c r="J90" s="18">
        <f>I90*1.18</f>
        <v>2818190.8847999997</v>
      </c>
      <c r="K90" s="20"/>
      <c r="M90" s="20"/>
      <c r="N90" s="35"/>
      <c r="O90" s="36"/>
      <c r="P90" s="35"/>
      <c r="Q90" s="36"/>
      <c r="R90" s="35"/>
      <c r="S90" s="36"/>
    </row>
    <row r="91" spans="2:19" ht="36" customHeight="1" thickBot="1" x14ac:dyDescent="0.25">
      <c r="B91" s="39" t="s">
        <v>252</v>
      </c>
      <c r="C91" s="40"/>
      <c r="D91" s="40"/>
      <c r="E91" s="41"/>
      <c r="F91" s="41"/>
      <c r="G91" s="41"/>
      <c r="H91" s="54"/>
      <c r="I91" s="17">
        <f>I88+I90</f>
        <v>6924145.3999999985</v>
      </c>
      <c r="J91" s="18">
        <f>J88+J90</f>
        <v>8170491.5720000025</v>
      </c>
      <c r="K91" s="20"/>
    </row>
    <row r="92" spans="2:19" ht="25.5" customHeight="1" thickBot="1" x14ac:dyDescent="0.25">
      <c r="B92" s="39" t="s">
        <v>94</v>
      </c>
      <c r="C92" s="40"/>
      <c r="D92" s="40"/>
      <c r="E92" s="41"/>
      <c r="F92" s="41"/>
      <c r="G92" s="41"/>
      <c r="H92" s="53"/>
      <c r="I92" s="54"/>
      <c r="J92" s="18">
        <f>J91*18/118</f>
        <v>1246346.1720000003</v>
      </c>
      <c r="K92" s="20"/>
    </row>
    <row r="94" spans="2:19" x14ac:dyDescent="0.2">
      <c r="N94" s="7"/>
    </row>
    <row r="96" spans="2:19" x14ac:dyDescent="0.2">
      <c r="I96" s="7"/>
      <c r="J96" s="7"/>
      <c r="K96" s="7"/>
    </row>
    <row r="97" spans="9:11" x14ac:dyDescent="0.2">
      <c r="I97" s="7"/>
      <c r="J97" s="7"/>
      <c r="K97" s="7"/>
    </row>
    <row r="98" spans="9:11" x14ac:dyDescent="0.2">
      <c r="I98" s="7"/>
      <c r="J98" s="7"/>
      <c r="K98" s="7"/>
    </row>
  </sheetData>
  <mergeCells count="15">
    <mergeCell ref="B88:H88"/>
    <mergeCell ref="G1:J1"/>
    <mergeCell ref="B3:J3"/>
    <mergeCell ref="G5:G6"/>
    <mergeCell ref="I5:I6"/>
    <mergeCell ref="J5:J6"/>
    <mergeCell ref="H5:H6"/>
    <mergeCell ref="B5:B6"/>
    <mergeCell ref="C5:C6"/>
    <mergeCell ref="D5:D6"/>
    <mergeCell ref="B7:J7"/>
    <mergeCell ref="C90:H90"/>
    <mergeCell ref="B89:J89"/>
    <mergeCell ref="B91:H91"/>
    <mergeCell ref="B92:I92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Фатихов Ильдус Ирекович</dc:creator>
  <cp:lastModifiedBy>Данилова Татьяна Владимировна</cp:lastModifiedBy>
  <cp:lastPrinted>2016-07-08T07:00:53Z</cp:lastPrinted>
  <dcterms:created xsi:type="dcterms:W3CDTF">2016-07-07T10:02:32Z</dcterms:created>
  <dcterms:modified xsi:type="dcterms:W3CDTF">2016-07-08T09:17:13Z</dcterms:modified>
</cp:coreProperties>
</file>